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 tabRatio="794"/>
  </bookViews>
  <sheets>
    <sheet name="2024年度会计师事务所从事证券服务业务基本信息" sheetId="1" r:id="rId1"/>
    <sheet name="2024年度会计师事务所从事股票发行审计业务基本信息" sheetId="2" r:id="rId2"/>
    <sheet name="2024年度会计师事务所从事上市公司年报审计业务基本信息" sheetId="3" r:id="rId3"/>
    <sheet name="2024年度会计师事务所从事拟挂牌公司审计业务" sheetId="6" r:id="rId4"/>
    <sheet name="2024年度会计师事务所从事挂牌公司年报审计业务基本信息" sheetId="4" r:id="rId5"/>
    <sheet name="2024年度从事公开发行公司债券的发行人年度审计业务" sheetId="5" r:id="rId6"/>
  </sheets>
  <definedNames>
    <definedName name="_xlnm._FilterDatabase" localSheetId="0" hidden="1">'2024年度会计师事务所从事证券服务业务基本信息'!$A$4:$AB$111</definedName>
    <definedName name="_xlnm._FilterDatabase" localSheetId="1" hidden="1">'2024年度会计师事务所从事股票发行审计业务基本信息'!$A$4:$C$29</definedName>
    <definedName name="_xlnm._FilterDatabase" localSheetId="2" hidden="1">'2024年度会计师事务所从事上市公司年报审计业务基本信息'!$A$4:$IU$4</definedName>
    <definedName name="_xlnm.Print_Titles" localSheetId="2">'2024年度会计师事务所从事上市公司年报审计业务基本信息'!$1:$4</definedName>
    <definedName name="_xlnm._FilterDatabase" localSheetId="4" hidden="1">'2024年度会计师事务所从事挂牌公司年报审计业务基本信息'!$4:$95</definedName>
    <definedName name="_xlnm.Print_Titles" localSheetId="4">'2024年度会计师事务所从事挂牌公司年报审计业务基本信息'!$1:$4</definedName>
    <definedName name="_xlnm._FilterDatabase" localSheetId="5" hidden="1">'2024年度从事公开发行公司债券的发行人年度审计业务'!$A$4:$E$71</definedName>
    <definedName name="_xlnm.Print_Titles" localSheetId="5">'2024年度从事公开发行公司债券的发行人年度审计业务'!$1:$4</definedName>
    <definedName name="_xlnm._FilterDatabase" localSheetId="3" hidden="1">'2024年度会计师事务所从事拟挂牌公司审计业务'!$A$4:$IV$28</definedName>
    <definedName name="_xlnm.Print_Titles" localSheetId="3">'2024年度会计师事务所从事拟挂牌公司审计业务'!$1:$4</definedName>
  </definedNames>
  <calcPr calcId="144525"/>
</workbook>
</file>

<file path=xl/sharedStrings.xml><?xml version="1.0" encoding="utf-8"?>
<sst xmlns="http://schemas.openxmlformats.org/spreadsheetml/2006/main" count="688" uniqueCount="357">
  <si>
    <t>2024年度会计师事务所从事证券服务业务基本信息（会计师事务所按首字母排序）</t>
  </si>
  <si>
    <t>2024年度主要证券服务业务情况</t>
  </si>
  <si>
    <t>执业人员</t>
  </si>
  <si>
    <t>2024年度取得的业务收入</t>
  </si>
  <si>
    <t>会计师事务所及执业人员2024年度处理处罚信息</t>
  </si>
  <si>
    <t>序号</t>
  </si>
  <si>
    <t>会计师事务所名称</t>
  </si>
  <si>
    <t>股票发行审计业务</t>
  </si>
  <si>
    <t>上市公司年报审计业务</t>
  </si>
  <si>
    <t>拟挂牌公司审计业务</t>
  </si>
  <si>
    <t>挂牌公司年报审计业务</t>
  </si>
  <si>
    <t>公开发行公司债券的发行人（上市公司、挂牌公司除外）年报审计业务</t>
  </si>
  <si>
    <t>合伙人数量</t>
  </si>
  <si>
    <t>注册会计师人数</t>
  </si>
  <si>
    <t>证券服务业务收入
（万元）</t>
  </si>
  <si>
    <t>收入总额（万元）</t>
  </si>
  <si>
    <t>行政处罚</t>
  </si>
  <si>
    <t>证券市场禁入
（人次）</t>
  </si>
  <si>
    <t>行政处理</t>
  </si>
  <si>
    <t>注册会计师协会自律惩戒情况</t>
  </si>
  <si>
    <t>证券交易所纪律处分情况</t>
  </si>
  <si>
    <t>家数</t>
  </si>
  <si>
    <t>资产总额（亿元）</t>
  </si>
  <si>
    <t>主要行业</t>
  </si>
  <si>
    <t>会计师事务所（家次）</t>
  </si>
  <si>
    <t>从业人员（人次）</t>
  </si>
  <si>
    <t>会计师事务所
（家次）</t>
  </si>
  <si>
    <t>2024年度从事股票发行审计、上市公司年报审计、拟挂牌公司年报审计、挂牌公司年报审计、公开发行公司债券的发行人等证券服务业务的会计师事务所</t>
  </si>
  <si>
    <t>安礼华粤（广东）会计师事务所（特殊普通合伙）</t>
  </si>
  <si>
    <t>制造业（25）、信息传输、软件和信息技术服务业（10）、科学研究和技术服务业（5）、租赁和商务服务业（4）、建筑业（4）</t>
  </si>
  <si>
    <t>建筑业（17）、租赁和商务服务业（6）、金融业（3）、房地产业（3）、交通运输、仓储和邮政业（1）</t>
  </si>
  <si>
    <t>安永华明会计师事务所（特殊普通合伙）</t>
  </si>
  <si>
    <t>制造业（86）、金融业（27）、批发和零售业（8）、信息传输、软件和信息技术服务业（6）、采矿业（6）</t>
  </si>
  <si>
    <t>信息传输、软件和信息技术服务业（3）、制造业（2）、金融业（1）、科学研究和技术服务业（1）、卫生和社会工作（1）、租赁和商务服务业（1）</t>
  </si>
  <si>
    <t>租赁和商务服务业（6）、房地产业（4）、制造业（3）、建筑业（3）、金融业（3）、综合（3）</t>
  </si>
  <si>
    <t>北京澄宇会计师事务所（特殊普通合伙）</t>
  </si>
  <si>
    <t>房地产业（1）、有色金属冶炼及压延加工业（1）</t>
  </si>
  <si>
    <t>信息技术（7）、机械设备（4）、互联网（3）、文化传媒 （3）、电气设备（2）、休闲、生活及专业服务（2）、交运设备（1）、基础化工（1）、农林牧渔（1）、食品饮料（1）、轻工制造（1）、建筑（1）</t>
  </si>
  <si>
    <t>北京大地泰华会计师事务所（特殊普通合伙）</t>
  </si>
  <si>
    <t>建筑业（1）、农业（1）</t>
  </si>
  <si>
    <t>北京德皓国际会计师事务所（特殊普通合伙）</t>
  </si>
  <si>
    <t>制造业（85）、信息传输、软件和信息技术服务业（14）、批发和零售业（5）、水利、环境和公共设施管理业（4）、建筑业（3）、科学研究和技术服务业（3）</t>
  </si>
  <si>
    <t>制造业（1）</t>
  </si>
  <si>
    <t>制造业（53）、信息传输、软件和信息技术服务业（17）、科学研究和技术服务业（6）、批发和零售业（2）、电力、热力、燃气及水生产和供应业（2）、文化、体育和娱乐业（2）、卫生和社会工作（1）、居民服务、修理和其他服务业（1）、建筑业（1）、水利、环境和公共设施管理业（1）、住宿和餐饮业（1）、农、林、牧、渔业（1）</t>
  </si>
  <si>
    <t>租赁和商务服务业（2）、金融业（1）</t>
  </si>
  <si>
    <t>北京东审会计师事务所（特殊普通合伙）</t>
  </si>
  <si>
    <t>信息传输、软件和信息技术服务业（10）、科学研究和技术服务业（3）、租赁和商务服务业（3）、批发和零售业（2）、制造业（2）、教育（1）、水利、环境和公共设施管理业（1）</t>
  </si>
  <si>
    <t>北京国府嘉盈会计师事务所（特殊普通合伙）</t>
  </si>
  <si>
    <t>制造业（3）、文化、体育和娱乐业（1）、农、林、牧、渔业（1）、交通运输、仓储和邮政业（1）、信息传输、软件和信息技术服务业（1）</t>
  </si>
  <si>
    <t>制造业（32）、信息传输、软件和信息技术服务业（17）、租赁和商务服务业（6）、批发和零售业（3）、科学研究和技术服务业（2）</t>
  </si>
  <si>
    <t>租赁和商务服务业（22）、建筑业（14）、金融业（6）、水利、环境和公共设施管理业（2）、交通运输、仓储和邮政业（1）</t>
  </si>
  <si>
    <t>北京国富会计师事务所（特殊普通合伙）</t>
  </si>
  <si>
    <t>制造业（6）、电力、热力、燃气及水生产和供应业（1）、农、林、牧、渔业（1）、批发和零售业（1）、租赁和商务服务业（1）</t>
  </si>
  <si>
    <t>租赁和商务服务业（1）、金融业（1）</t>
  </si>
  <si>
    <t>北京国勤会计师事务所（普通合伙）</t>
  </si>
  <si>
    <t>建筑业（2）</t>
  </si>
  <si>
    <t>北京华昊会计师事务所（普通合伙）</t>
  </si>
  <si>
    <t>科学研究和技术服务业（2）、信息传输、软件和信息技术服务业（1）</t>
  </si>
  <si>
    <t>北京精勤成思会计师事务所（特殊普通合伙）</t>
  </si>
  <si>
    <t>农业（1）、化学原料和化学制品制造业（1）</t>
  </si>
  <si>
    <t>服务业（1）、房地产业（1）</t>
  </si>
  <si>
    <t>北京兴昌华会计师事务所（特殊普通合伙）</t>
  </si>
  <si>
    <t>制造业（6）、信息传输、软件和信息技术服务业（4）、批发和零售业（2）、建筑业（1）、水利、环境和公共设施管理业（1）</t>
  </si>
  <si>
    <t>建筑业（10）、商务服务业（6）、其他金融业（4）、城市投资与投资行业（3）、房地产（1）</t>
  </si>
  <si>
    <t>北京兴华会计师事务所（特殊普通合伙）</t>
  </si>
  <si>
    <t>制造业（12）、信息传输、软件和信息技术服务业（5）、金融业（1）、批发和零售业（1）</t>
  </si>
  <si>
    <t>制造业（41）、
信息传输、软件和信息技术服务业（23）、租赁和商务服务业（7）、科学研究和技术服务业（6）、金融业（4）</t>
  </si>
  <si>
    <t>建筑业（32）、综合（16）、房地产业（4）、租赁和商务服务业（3）、交通运输、仓储和邮政业（3）</t>
  </si>
  <si>
    <t>北京兴荣华会计师事务所（普通合伙）</t>
  </si>
  <si>
    <t>制造业（8）信息传输、软件和信息技术服务业（6）科学研究和技术服务业（4）文化、体育和娱乐业（4）租赁和商务服务业（3）</t>
  </si>
  <si>
    <t>租赁和商务服务业（1）</t>
  </si>
  <si>
    <t>北京炎黄会计师事务所（普通合伙）</t>
  </si>
  <si>
    <t>信息技术服务（1）</t>
  </si>
  <si>
    <t>北京政远会计师事务所（普通合伙）</t>
  </si>
  <si>
    <t>制造业（3）、交通运输、仓储和邮政业（1）、信息传输、软件和信息技术服务业（1）、租赁和商务服务业（1）、文化、体育和娱乐业（1）、科学研究和技术服务业（1）</t>
  </si>
  <si>
    <t>北京中名国成会计师事务所（特殊普通合伙）</t>
  </si>
  <si>
    <t>信息传输、软件和信息技术服务业（1）</t>
  </si>
  <si>
    <t>制造业（78）、信息传输、软件和信息技术服务业（50）、批发和零售业（19）、租赁和商务服务业（15）、 水利、环境和公共设施管理业（8）</t>
  </si>
  <si>
    <t>建筑业（30）、租赁和商务服务业（6）、批发和零售业（2）、农、林、牧、渔业（2）、金融业（1）</t>
  </si>
  <si>
    <t>北京中天恒会计师事务所（特殊普通合伙）</t>
  </si>
  <si>
    <t>批发和零售业（1）</t>
  </si>
  <si>
    <t>综合（5）、建筑业（1）</t>
  </si>
  <si>
    <t>毕马威华振会计师事务所（特殊普通合伙）</t>
  </si>
  <si>
    <t>制造业（59）、金融业（28）、交通运输、仓储和邮政业（8）、信息传输、软件和信息技术服务业（7）、房地产业（5）</t>
  </si>
  <si>
    <t>制造业（2）、农、林、牧、渔业（2）、信息传输、软件和信息技术服务业（1）、文化、体育和娱乐业（1）、卫生和社会工作（1）、科学研究和技术服务业（1）</t>
  </si>
  <si>
    <t>金融业（7）、租赁和商务服务业（3）、综合（3）、房地产业（1）、制造业（1）、批发和零售业（1）</t>
  </si>
  <si>
    <t>大华会计师事务所（特殊普通合伙）</t>
  </si>
  <si>
    <t>制造业（58）、信息传输、软件和信息技术服务业（17）、电力、热力、燃气及水生产和供应业（7）、批发和零售业（4）、建筑业（4）</t>
  </si>
  <si>
    <t>制造业（73）、科学研究和技术服务业（20）、信息传输、软件和信息技术服务业（17）、批发和零售业（10）、租赁和商务服务业（4）</t>
  </si>
  <si>
    <t>综合（8）、建筑业（5）、金融业（3）、批发和零售业（2）、租赁和商务服务业（2）</t>
  </si>
  <si>
    <t>大信会计师事务所（特殊普通合伙）</t>
  </si>
  <si>
    <t>制造业（144）、信息传输、软件和信息技术服务业（19）、科学研究和技术服务业（10）、电力、热力、燃气及水生产和供应业（9）、水利、环境和公共设施管理业（7）</t>
  </si>
  <si>
    <t>制造业（6）、信息传输、软件和信息技术服务业（1）</t>
  </si>
  <si>
    <t>制造业（159）、信息传输、软件和信息技术服务业（58）、科学研究和技术服务业（18）、水利、环境和公共设施管理业（12）、租赁和商务服务业（9）</t>
  </si>
  <si>
    <t>综合（14）、建筑业（13）、制造业（9）、房地产业（5）、租赁和商务服务业（4）</t>
  </si>
  <si>
    <t>德勤华永会计师事务所（特殊普通合伙）</t>
  </si>
  <si>
    <t>制造业（24）、交通运输、仓储和邮政业（11）、信息传输、软件和信息技术服务业（6）、金融业（5）、房地产业（5）</t>
  </si>
  <si>
    <t>制造业（2）、金融业（1）、科学研究和技术服务业（1）</t>
  </si>
  <si>
    <t>金融业（5）、电力、热力、燃气及水的生产和供应业（1）、交通运输、仓储和邮政业（1）</t>
  </si>
  <si>
    <t>德赢（福建）会计师事务所（普通合伙）</t>
  </si>
  <si>
    <t>制造业（4）、信息传输、软件和信息技术服务业（4）、农、林、牧、渔业（1）、交通运输、仓储和邮政业（1）、租赁和商务服务业（1）</t>
  </si>
  <si>
    <t>赣州联信会计师事务所（普通合伙）</t>
  </si>
  <si>
    <t>信息传输、软件和信息技术服务业（1）
农、林、牧、渔业（1）</t>
  </si>
  <si>
    <t>公证天业会计师事务所（特殊普通合伙）</t>
  </si>
  <si>
    <t>制造业（65）、信息传输、软件和信息技术服务业（3）、水利、环境和公共设施管理业（3）、科学研究和技术服务业（3）、批发和零售业（3）、采矿业（1）、建筑业（1）、交通运输、仓储和邮政业（1）</t>
  </si>
  <si>
    <t>制造业（2）</t>
  </si>
  <si>
    <t>制造业（78）、信息传输、软件和信息技术服务业（6）、租赁和商务服务业（5）、科学研究和技术服务业（5）、建筑业（4）、批发和零售业（2）</t>
  </si>
  <si>
    <t>综合（7）、建筑业（3）、金融业（2）、租赁和商务服务业（1）、电力、热力、燃气及水生产和供应业（1）</t>
  </si>
  <si>
    <t>广东诚安信会计师事务所（特殊普通合伙）</t>
  </si>
  <si>
    <t>制造业（1）、
科学研究和技术服务业（1）</t>
  </si>
  <si>
    <t>交通运输、仓储和邮政业（1）、农、林、牧、渔业（1）、租赁和商务服务业（1）</t>
  </si>
  <si>
    <t>广东亨安会计师事务所（普通合伙）</t>
  </si>
  <si>
    <t>租赁及商务服务业（1）</t>
  </si>
  <si>
    <t>制造业（4）、电力、热力、燃气及水生产和供应业（1）、批发和零售业（1）、信息传输、软件和信息技术服务业（1）</t>
  </si>
  <si>
    <t>广东司农会计师事务所（特殊普通合伙）</t>
  </si>
  <si>
    <t>制造业（27）、信息传输、软件和信息技术服务业（6）、批发和零售业（3）、科学研究和技术服务业（3）、电力、热力、燃气及水生产和供应业（2）、建筑业（2）、采矿业（1）、交通运输、仓储和邮政业（1）、房地产业（1）、租赁和商务服务业（1）、水利、环境和公共设施管理业（1）、教育（1）</t>
  </si>
  <si>
    <t>制造业（20）、信息传输、软件和信息技术服务业（8）、科学研究和技术服务业（4）、批发和零售业（3）、租赁和商务服务业（2）</t>
  </si>
  <si>
    <t>电力、热力、燃气及水生产和供应业（1）</t>
  </si>
  <si>
    <t>广东中天粤会计师事务所（特殊普通合伙）</t>
  </si>
  <si>
    <t>制造业（2）、交通运输、仓储和邮政业（1）</t>
  </si>
  <si>
    <t>租赁和商务服务业（2）、电力、热力、燃气及水生产和供应业（1）</t>
  </si>
  <si>
    <t>广东中职信会计师事务所（特殊普通合伙）</t>
  </si>
  <si>
    <t>制造业（2）、水利、环境和公共设施管理业（1）、科学研究和技术服务业（1）、租赁和商务服务业（1）</t>
  </si>
  <si>
    <t>租赁和商务服务业（3）、科学研究和技术服务业（2）、制造业（1）</t>
  </si>
  <si>
    <t>租赁和商务服务业（4）、综合（2）、房地产业（2）、科学研究和技术服务业（1）</t>
  </si>
  <si>
    <t>和信会计师事务所（特殊普通合伙）</t>
  </si>
  <si>
    <t>制造业（35）、农、林、牧、渔业（3）、建筑业（2）、电力、热力、燃气及水生产和供应业（2）、批发和零售业（1）</t>
  </si>
  <si>
    <t>制造业（60）、信息传输、软件和信息技术服务业（12）、科学研究和技术服务业（8）、租赁和商务服务业（6）、建筑业（3）</t>
  </si>
  <si>
    <t>租赁和商务服务业（2）、制造业（1）、采矿业（1）、电力、热力、燃气及水生产和供应业（1）</t>
  </si>
  <si>
    <t>河南守正创新会计师事务所（特殊普通合伙）</t>
  </si>
  <si>
    <t>制造业（1）、采矿业（1）</t>
  </si>
  <si>
    <t>制造业（1）文化、体育和娱乐业（1）</t>
  </si>
  <si>
    <t>湖南楚才会计师事务所（普通合伙）</t>
  </si>
  <si>
    <t>制造业（3）信息传输、软件和信息技术服务业（1）</t>
  </si>
  <si>
    <t>湖南和泉正会计师事务所（普通合伙）</t>
  </si>
  <si>
    <t>湖南建业会计师事务所（特殊普通合伙）</t>
  </si>
  <si>
    <t>建筑业（3）、租赁和商务服务业（1）</t>
  </si>
  <si>
    <t>湖南容信会计师事务所（普通合伙）</t>
  </si>
  <si>
    <t>文化、体育和娱乐业（2）、批发和零售业（2）、信息传输、软件和信息技术服务业（2）、制造业（2）、租赁和商务服务业（1）</t>
  </si>
  <si>
    <t>华兴会计师事务所（特殊普通合伙）</t>
  </si>
  <si>
    <t>制造业（74）、信息传输、软件和信息技术服务业（7）、批发和零售业（4）、科学研究和技术服务业（2）、交通运输、仓储和邮政业（2）</t>
  </si>
  <si>
    <t>制造业（49）、信息传输、软件和信息技术服务业（8）、批发和零售业（4）、建筑业（3）、科学研究和技术服务业（3）</t>
  </si>
  <si>
    <t>综合（6）、建筑业（4）、租赁和商务服务业（3）、交通运输、仓储和邮政业（3）、电力、热力、燃气及水生产和供应业（3）</t>
  </si>
  <si>
    <t>嘉兴知联中佳会计师事务所（普通合伙）</t>
  </si>
  <si>
    <t>制造业（7）、批发和零售业（1）、建筑业（1）、文化、体育、娱乐业（1）</t>
  </si>
  <si>
    <t>江苏苏港会计师事务所（特殊普通合伙）</t>
  </si>
  <si>
    <t>制造业（2）、信息传输、软件和信息技术服务业（1）</t>
  </si>
  <si>
    <t>立信会计师事务所（特殊普通合伙）</t>
  </si>
  <si>
    <t>制造业（469）、科学研究和技术服务业（93）、信息传输、软件和信息技术服务业（58）、批发和零售业（28）、电力、热力、燃气及水生产和供应业（22）</t>
  </si>
  <si>
    <t>制造业（4）、科学研究和技术服务业（2）、文化、体育和娱乐业（1）、信息传输、软件和信息技术服务业（1）</t>
  </si>
  <si>
    <t>制造业（200）、科学研究和技术服务业（69）、信息传输、软件和信息技术服务业（38）、租赁和商务服务业（13）、
交通运输、仓储和邮政业（7）</t>
  </si>
  <si>
    <t>租赁和商务服务业（17）、电力、热力、燃气及水生产和供应业（7）、房地产业（7）、金融业（5）、制造业（4）</t>
  </si>
  <si>
    <t>立信中联会计师事务所（特殊普通合伙）</t>
  </si>
  <si>
    <t>制造业（17）、信息传输、软件和信息技术服务业（4）、建筑业（2）、批发和零售业（2）、租赁和商务服务业（2）</t>
  </si>
  <si>
    <t>制造业（52）、信息传输、软件和信息技术服务业（26）、科学研究和技术服务业（8）、租赁和商务服务业（5）、建筑业（4）</t>
  </si>
  <si>
    <t>租赁和商务服务业（19）、房地产业（5）、综合（2）、建筑业（1）、批发和零售业（1）</t>
  </si>
  <si>
    <t>利安达会计师事务所（特殊普通合伙）</t>
  </si>
  <si>
    <t>制造业（19）、采矿业（2）、批发和零售业（2）、住宿和餐饮业（1）</t>
  </si>
  <si>
    <t>制造业（37）、科学研究和技术服务业（14）、信息传输、软件和信息技术服务业（12）、建筑业（7）、租赁和商务服务业（6）</t>
  </si>
  <si>
    <t>建筑业（41）、租赁和商务服务业（19）、综合（13）、房地产业（7）、水利、环境和公共设施管理业（4）</t>
  </si>
  <si>
    <t>鹏盛会计师事务所（特殊普通合伙）</t>
  </si>
  <si>
    <t>科学研究和技术服务业（2）、批发和零售业（2）、制造业（2）、建筑业（1）、教育（1）</t>
  </si>
  <si>
    <t>制造业（49）、信息传输、软件和信息技术服务业（27）、科学研究和技术服务业（5）、批发和零售业（4）、租赁和商务服务业（4）</t>
  </si>
  <si>
    <t>租赁和商务服务业（4）、建筑业（2）、交通运输、仓储和邮政业（2）、房地产业（1）</t>
  </si>
  <si>
    <t>普华永道中天会计师事务所（特殊普通合伙）</t>
  </si>
  <si>
    <t>制造业（21）、交通运输、仓储和邮政业（3）、批发和零售业（2）、租赁和商务服务业（2）、房地产业（1）</t>
  </si>
  <si>
    <t>住宿和餐饮业（1）</t>
  </si>
  <si>
    <t>容诚会计师事务所（特殊普通合伙）</t>
  </si>
  <si>
    <t>制造业（383）、信息传输、软件和信息技术服务业（42）、批发和零售业（14）、科学研究和技术服务业（14）、建筑业（14）</t>
  </si>
  <si>
    <t>制造业（3）、信息传输、软件和信息技术服务业（1）、建筑业（1）</t>
  </si>
  <si>
    <t>制造业（202）、信息传输、软件和信息技术服务业（40）、科学研究和技术服务业（12）、批发和零售业（8）、电力、热力、燃气及水生产和供应业（5）</t>
  </si>
  <si>
    <t>租赁和商务服务业（29）、房地产业（13）、金融业（5）、建筑业（3）、水利、环境和公共设施管理业（2）</t>
  </si>
  <si>
    <t>山东健诚会计师事务所（特殊普通合伙）</t>
  </si>
  <si>
    <t>制造业（5）、水利、环境和公共设施管理业（1）、租赁和商务服务业（1）</t>
  </si>
  <si>
    <t>山东帕拉蒙德会计师事务所（普通合伙）</t>
  </si>
  <si>
    <t>山东舜天信诚会计师事务所（特殊普通合伙）</t>
  </si>
  <si>
    <t>信息传输、软件和信息技术服务业（1）、制造业（1）</t>
  </si>
  <si>
    <t>信息传输、软件和信息技术服务业（6）、租赁和商务服务业（6）、建筑业（4）、科学研究服务（4）、制造业（2）</t>
  </si>
  <si>
    <t>租赁和商务服务业（3）、金融业（2）、制造业（1）、房地产业（1）、水利、环境和公共设施管理业（1）</t>
  </si>
  <si>
    <t>上海华皓会计师事务所（普通合伙）</t>
  </si>
  <si>
    <t>综合（1）</t>
  </si>
  <si>
    <t>上海浦江会计师事务所（普通合伙）</t>
  </si>
  <si>
    <t>信息传输、软件和信息技术服务业（1）、批发和零售业（1）</t>
  </si>
  <si>
    <t>上海孜荣会计师事务所（普通合伙）</t>
  </si>
  <si>
    <t>信息传输、软件和信息技术服务业（2）、制造业（1）</t>
  </si>
  <si>
    <t>上会会计师事务所（特殊普通合伙）</t>
  </si>
  <si>
    <t>制造业（61）、信息传输、软件和信息技术服务业（9）、批发和零售业（5）、交通运输、仓储和邮政业（3）、租赁和商务服务业（2）、科学研究和技术服务业（2）、采矿业（2）</t>
  </si>
  <si>
    <t>制造业（81）、信息传输、软件和信息技术服务业（21）、批发和零售业（8）、租赁和商务服务业（8）、建筑业（3）、交通运输、仓储和邮政业（3）、电力、热力、燃气及水生产和供应业（3）</t>
  </si>
  <si>
    <t>房地产业（5）、租赁和商务服务业（4）、综合（4）、金融业（3）、建筑业（2）</t>
  </si>
  <si>
    <t>绍兴鉴湖联合会计师事务所（普通合伙）</t>
  </si>
  <si>
    <t>信息传输、软件和信息技术服务业（2）、建筑业（1）、制造业（1）</t>
  </si>
  <si>
    <t>深圳广深会计师事务所（普通合伙）</t>
  </si>
  <si>
    <t>深圳皇嘉会计师事务所（普通合伙）</t>
  </si>
  <si>
    <t>制造业（7）信息传输、软件和信息技术服务业（5）、建筑业（2）、科学研究和技术服务业（2）、批发和零售业（2）</t>
  </si>
  <si>
    <t>深圳久安会计师事务所（特殊普通合伙）</t>
  </si>
  <si>
    <t>制造业（2）、信息传输、软件和信息技术服务业（1）、建筑业（1）</t>
  </si>
  <si>
    <t>制造业（4）、科学研究和技术服务业（1）、批发和零售业（1）、信息传输、软件和信息技术服务业（1）、建筑业（1）</t>
  </si>
  <si>
    <t>建筑业（3）、房地产业（1）、交通运输、仓储和邮政业（1）、金融业（1）</t>
  </si>
  <si>
    <t>深圳市泓毅会计师事务所（特殊普通合伙）</t>
  </si>
  <si>
    <t>制造业（6）、信息传输、软件和信息技术服务业（3）、文化、体育和娱乐业（2）、租赁和商务服务业（1）、金融业（1）、农、林、牧、渔业（1）</t>
  </si>
  <si>
    <t>深圳堂堂会计师事务所（普通合伙）</t>
  </si>
  <si>
    <t>房地产业（1）、租赁和商务服务业（1）</t>
  </si>
  <si>
    <t>深圳旭泰会计师事务所（特殊普通合伙）</t>
  </si>
  <si>
    <t>制造业（7）、信息传输、软件和信息技术服务业（5）、电力、热力、燃气及水生产和供应业（2）、建筑业（1）、农、林、牧、渔业（1）、文化、体育和娱乐业（1）、水利、环境和公共设施管理业（1）</t>
  </si>
  <si>
    <t>深圳宣达会计师事务所（普通合伙）</t>
  </si>
  <si>
    <t>制造业（5）、信息传输、软件和信息技术服务业（2）、金融业（1）、批发和零售业（1）、水利、环境和公共设施管理业（1）</t>
  </si>
  <si>
    <t>深圳长江会计师事务所（普通合伙）</t>
  </si>
  <si>
    <t>制造业（3）</t>
  </si>
  <si>
    <t>深圳正一会计师事务所（特殊普通合伙）</t>
  </si>
  <si>
    <t>四川德文会计师事务所（特殊普通合伙）</t>
  </si>
  <si>
    <t>租赁和商务服务业（1）、批发和零售业（1）</t>
  </si>
  <si>
    <t>四川华信（集团）会计师事务所（特殊普通合伙）</t>
  </si>
  <si>
    <t>制造业（26）、电力、热力、燃气及水生产和供应业（3）、农、林、牧、渔业（2）、水利、环境和公共设施管理业（2）、信息传输、软件和信息技术服务业（2）</t>
  </si>
  <si>
    <t>制造业（12）、信息传输、软件和信息技术服务业（6）、水利、环境和公共设施管理业（2）、租赁和商务服务业（1）、居民服务、修理和其他服务业（1）、电力、热力、燃气及水生产和供应业（1）</t>
  </si>
  <si>
    <t>综合（2）、房地产业（2）、建筑业（1）、批发和零售业（1）</t>
  </si>
  <si>
    <t>四川录永维诚会计师事务所（普通合伙）</t>
  </si>
  <si>
    <t>苏亚金诚会计师事务所（特殊普通合伙）</t>
  </si>
  <si>
    <t>制造业（10）、批发和零售业（2）</t>
  </si>
  <si>
    <t>制造业（33）、信息传输、软件和信息技术服务业（7）、租赁和商务服务业（5）、交通运输、仓储和邮政业（2）、建筑业（2）</t>
  </si>
  <si>
    <t>综合（2）、建筑业（2）</t>
  </si>
  <si>
    <t>天衡会计师事务所（特殊普通合伙）</t>
  </si>
  <si>
    <t>制造业（69）、房地产业（4）、信息传输、软件和信息技术服务业（4）、交通运输、仓储和邮政业（3）、科学研究和技术服务业（2）、批发和零售业（2）、水利、环境和公共设施管理业（2）</t>
  </si>
  <si>
    <t>制造业（65）、信息传输、软件和信息技术服务业（14）、建筑业（5）、交通运输、仓储和邮政业（3）、房地产业（2）、金融业（2）、科学研究和技术服务业（2）</t>
  </si>
  <si>
    <t>建筑业（7）、综合（7）、制造业（2）、电力、热力、燃气及水生产和供应业（2）、金融业（1）、租赁和商务服务业（1）</t>
  </si>
  <si>
    <t>天健会计师事务所（特殊普通合伙）</t>
  </si>
  <si>
    <t>制造业（578）、信息传输、软件和信息技术服务业（54）、批发和零售业（18）、水利、环境和公共设施管理业（13）、电力、热力、燃气及水生产和供应业（12）</t>
  </si>
  <si>
    <t>制造业（13）、租赁和商务服务业（2）、科学研究和技术服务业（2）</t>
  </si>
  <si>
    <t>制造业（235）、信息传输、软件和信息技术服务业（48）、科学研究和技术服务业（16）、租赁和商务服务业（10）、批发和零售业（7）</t>
  </si>
  <si>
    <t>金融业（16）、租赁和商务服务业（13）、建筑业（12）、制造业（2）、交通运输、仓储和邮政业（2）</t>
  </si>
  <si>
    <t>天圆全会计师事务所（特殊普通合伙）</t>
  </si>
  <si>
    <t>制造业（2）、采矿业（1）、信息传输、软件和信息技术服务业（1）、批发和零售业（1）</t>
  </si>
  <si>
    <t>制造业（6）、
信息传输、软件和信息技术服务业（2）、建筑业（1）、
科学研究和技术服务业（1）、批发和零售业（1）</t>
  </si>
  <si>
    <t>天职国际会计师事务所（特殊普通合伙）</t>
  </si>
  <si>
    <t>制造业（88）、信息传输、软件和信息技术服务业（11）、电力、热力、燃气及水生产和供应业（9）、批发和零售业（8）、交通运输、仓储和邮政业（7）、科学研究和技术服务业（7）</t>
  </si>
  <si>
    <t>制造业（50）、信息传输、软件和信息技术服务业（13）、租赁和商务服务业（5）、科学研究和技术服务业（4）、金融业（4）、水利、环境和公共设施管理业（4）</t>
  </si>
  <si>
    <t>租赁和商务服务业（12）、金融业（8）、制造业（7）、房地产业（6）、电力、热力、燃气及水生产和供应业（6）</t>
  </si>
  <si>
    <t>希格玛会计师事务所（特殊普通合伙）</t>
  </si>
  <si>
    <t>制造业（10）、电力、热力、燃气及水生产和供应业（3）、旅游及景区（2）、采矿业（1）、金融业（1）</t>
  </si>
  <si>
    <t>制造业（47）、信息传输、计算机服务和软件业（16）、其他技术服务（6）、文化、体育和娱乐（4）、交通运输（3）</t>
  </si>
  <si>
    <t>综合（6）、采矿业（2）</t>
  </si>
  <si>
    <t>湘能卓信会计师事务所（特殊普通合伙）</t>
  </si>
  <si>
    <t>制造业（1）、建筑业（1）、科学研究和技术服务业（1）、信息传输、软件和信息技术服务业（1）</t>
  </si>
  <si>
    <t>商务服务业（1）
、资本市场服务（1）</t>
  </si>
  <si>
    <t>祥浩（广西）会计师事务所（特殊普通合伙）</t>
  </si>
  <si>
    <t>建筑业（3）、交通运输、仓储和邮政业（2）、综合（1）、房地产业（1）</t>
  </si>
  <si>
    <t>新联谊会计师事务所（特殊普通合伙）</t>
  </si>
  <si>
    <t>综合（2）、金融业（1）、租赁和商务服务业（1）、电力、热力、燃气及水生产和供应业（1）</t>
  </si>
  <si>
    <t>信永中和会计师事务所（特殊普通合伙）</t>
  </si>
  <si>
    <t>制造业（255）、信息传输、软件和信息技术服务业（32）、交通运输、仓储和邮政业（18）、金融业（13）、电力、热力、燃气及水生产和供应业（13）、文化、体育和娱乐业（11）、批发和零售（11）</t>
  </si>
  <si>
    <t>水利环境和公共设施管理业（2）、制造业（1）、信息传输、软件和信息技术服务业（1）</t>
  </si>
  <si>
    <t>制造业（110）、信息传输、软件和信息技术服务业（27）、科学研究和技术服务业（7）、租赁和商务服务业（7）、农、林、牧、渔业（5）、交通运输、仓储和邮政业（4）、建筑业（4）</t>
  </si>
  <si>
    <t>金融业（13）、租赁和商务服务业（11）、制造业（9）、综合（8）、交通运输、仓储和邮政业（7）</t>
  </si>
  <si>
    <t>永信瑞和（深圳）会计师事务所（特殊普通合伙）</t>
  </si>
  <si>
    <t>水利、环境和公共设施管理业（1）、信息传输、软件和信息技术服务业（1）</t>
  </si>
  <si>
    <t>房地产业（6）、租赁和商务服务业（2）</t>
  </si>
  <si>
    <t>尤尼泰振青会计师事务所（特殊普通合伙）</t>
  </si>
  <si>
    <t>制造业（7）、信息传输、软件和信息技术服务业（4）、建筑业（2）、房地产业（1）、租赁和商务服务业（1）</t>
  </si>
  <si>
    <t>制造业（20）、信息传输、软件和信息技术服务业（6）、批发和零售业（5）、文化、体育和娱乐业（3）、农、林、牧、渔业（1）</t>
  </si>
  <si>
    <t>浙江德威会计师事务所（特殊普通合伙）</t>
  </si>
  <si>
    <t>交通运输、仓储和邮政业（1）、租赁和商务服务业（1）</t>
  </si>
  <si>
    <t>浙江科信会计师事务所（特殊普通合伙）</t>
  </si>
  <si>
    <t>制造业（3）、建筑业（1）</t>
  </si>
  <si>
    <t>制造业（1）、房地产业（1）、金融业（1）、信息传输、软件和信息技术服务业（1）</t>
  </si>
  <si>
    <t>租赁和商业服务业（2）、交通运输、仓储和邮政业（1）、制造业（1）</t>
  </si>
  <si>
    <t>浙江天平会计师事务所（特殊普通合伙）</t>
  </si>
  <si>
    <t>制造业（3）、 批发和零售 业（1）、信 息传输、软件和信息技术 服务业（1）</t>
  </si>
  <si>
    <t xml:space="preserve">制造业（4）、租赁和商务服务业（1）
</t>
  </si>
  <si>
    <t>浙江至诚会计师事务所（特殊普通合伙）</t>
  </si>
  <si>
    <t>金融业（1）</t>
  </si>
  <si>
    <t>浙江中会会计师事务所（特殊普通合伙）</t>
  </si>
  <si>
    <t>金融业（1）、信息传输、软件和信息技术服务业（1）</t>
  </si>
  <si>
    <t>政旦志远（深圳）会计师事务所（特殊普通合伙）</t>
  </si>
  <si>
    <t>制造业（34）、信息传输、软件和信息技术服务业（5）、科学研究和技术服务业（1）、批发和零售业（1）、租赁和商务服务业（1）</t>
  </si>
  <si>
    <t>制造业（8）、批发和零售业（5）、科学研究和技术服务业（3）、租赁和商务服务业（3）、交通运输、仓储和邮政业（2）、体育和娱乐业（2）、卫生和社会工作（1）、文化、信息传输、软件和信息技术服务业（1）</t>
  </si>
  <si>
    <t>科学研究和技术服务业（1）</t>
  </si>
  <si>
    <t>致同会计师事务所（特殊普通合伙）</t>
  </si>
  <si>
    <t>制造业（195）、信息传输、软件和信息技术服务业（29）、批发和零售业（13）、电力、热力、燃气及水生产和供应业（10）、交通运输、仓储和邮政业（9）</t>
  </si>
  <si>
    <t>科学研究和技术服务业（2）</t>
  </si>
  <si>
    <t>制造业（99）、信息传输、软件和信息技术服务业（25）、科学研究和技术服务业（10）、租赁和商务服务业（6）、批发和零售业（5）、文化、体育和娱乐业（5）</t>
  </si>
  <si>
    <t>综合（14）、租赁和商务服务业（9）、金融业（6）、交通运输、仓储和邮政业（5）、电力、热力、燃气及水生产和供应业（5）、制造业（4）、建筑业（4）</t>
  </si>
  <si>
    <t>中汇会计师事务所（特殊普通合伙）</t>
  </si>
  <si>
    <t>制造业（157）、信息传输、软件和信息技术服务业（23）、科学研究和技术服务业（9）、采矿业（3）、电力、热力、燃气及水生产和供应业（3）</t>
  </si>
  <si>
    <t>制造业（1）、信息传输、软件和信息技术服务业（1）、科学研究和技术服务业（1）</t>
  </si>
  <si>
    <t>制造业（113）、信息传输、软件和信息技术服务业（24）、水利、环境和公共设施管理业（5）、科学研究和技术服务业（4）、建筑业（3）</t>
  </si>
  <si>
    <t>综合（6）、建筑业（3）、交通运输、仓储和邮政业（2）、房地产业（2）、制造业（2）</t>
  </si>
  <si>
    <t>中京国瑞（武汉）会计师事务所（普通合伙）</t>
  </si>
  <si>
    <t>农、林、牧、渔业（1）、信息传输、软件和信息技术服务业（1）、电气机械和器材制造业（1）</t>
  </si>
  <si>
    <t>中勤万信会计师事务所（特殊普通合伙）</t>
  </si>
  <si>
    <t>制造业（19）、信息传输、软件和信息技术服务业（5）、电力、热力、燃气及水生产和供应业（2）、交通运输、仓储和邮政业（2）、批发和零售业（1）</t>
  </si>
  <si>
    <t>制造业（36）、信息传输、软件和信息技术服务业（23）、科学研究和技术服务业（8）、水利、环境和公共设施管理业（4）、租赁和商务服务业（4）</t>
  </si>
  <si>
    <t>租赁和商务服务业（31）、建筑业（13）、综合（10）、房地产业（5）、金融业（3）</t>
  </si>
  <si>
    <t>中瑞诚会计师事务所（特殊普通合伙）</t>
  </si>
  <si>
    <t>制造业（2）、信息传输、软件和信息技术服务业（2）、文化、体育和娱乐业（1）、建筑业（1）</t>
  </si>
  <si>
    <t>制造业（6）、租赁和商务服务业（2）、信息传输、软件和信息技术服务业（2）、建筑业（1）、电力、热力、燃气及水生产和供应业（1）</t>
  </si>
  <si>
    <t>建筑业（5）、租赁和商务服务业（2）、房地产（4）、金融业（2）、交通运输、仓储和邮政业（1）</t>
  </si>
  <si>
    <t>中审华会计师事务所（特殊普通合伙）</t>
  </si>
  <si>
    <t>制造业（12）、批发和零售业（4）、信息传输、软件和信息技术服务业（2）、电力、热力、燃气及水生产和供应业（1）、水利、环境和公共设施管理业（1）、文化、体育和娱乐业（1）、租赁和商务服务业（1）</t>
  </si>
  <si>
    <t>制造业（40）、信息传输、软件和信息技术服务业（14）、电力、热力、燃气及水生产和供应业（3）、建筑业（3）、水利、环境和公共设施管理业（3）、租赁和商务服务业（3）、采矿业（2）、科学研究和技术服务业（2）、批发和零售业（2）、文化、体育和娱乐业（2）、交通运输、仓储和邮政业（1）、农、林、牧、渔业（1）、卫生和社会工作（1）</t>
  </si>
  <si>
    <t>建筑业（24）、综合（13）、租赁和商务服务业（5）、电力、热力、燃气及水生产和供应业（2）、交通运输、仓储和邮政业（2）、金融业（2）、居民服务、修理和其他服务业（1）、科学研究和技术服务业（1）、制造业（1）</t>
  </si>
  <si>
    <t>中审亚太会计师事务所（特殊普通合伙）</t>
  </si>
  <si>
    <t>制造业（24）、批发和零售业（3）、建筑业（3）、房地产业（3）、电力、热力、燃气及水生产和供应业（3）、水利、环境和公共设施管理业（2）、金融业（1）、采矿业（1）、科学研究和技术服务（1）、文化、体育和娱乐业（1）、卫生和社会工作（1）、教育（1）</t>
  </si>
  <si>
    <t>制造业（92）、信息传输、软件和信息技术服务（29）、批发和零售（12）、科学研究和技术服务（13）、租赁和商务服务业（8）</t>
  </si>
  <si>
    <t>综合（13）、租赁和商务服务业（10）、建筑业（3）、房地产业（3）、居民服务、修理和其他服务业（2）、批发和零售业（2）、交通运输、仓储和邮政业（1）、金融业（1）、电力、热力、燃气及水生产和供应业（1）</t>
  </si>
  <si>
    <t>中审众环会计师事务所（特殊普通合伙）</t>
  </si>
  <si>
    <t>制造业（151）、信息传输、软件和信息技术服务业（17）、批发和零售业（16）、水利、环境和公共设施管理业（8）、农、林、牧、渔业（7）</t>
  </si>
  <si>
    <t>制造业（122）、信息传输、软件和信息技术服务业（36）、科学研究和技术服务业（11）、建筑业（9）、批发和零售业（6）、水利、环境和公共设施管理业（6）、文化、体育和娱乐业（6）、租赁和商务服务业（6）</t>
  </si>
  <si>
    <t>建筑业（54）、综合（19）、租赁和商务服务业（11）、金融业（10）、交通运输、仓储和邮政业（9）</t>
  </si>
  <si>
    <t>中喜会计师事务所（特殊普通合伙）</t>
  </si>
  <si>
    <t>制造业（27）、信息传输、软件和信息技术服务业（4）、电力、热力、燃气及水生产和供应业（2）、批发和零售业（2）、房地产业（1）</t>
  </si>
  <si>
    <t>制造业（106）、信息传输、软件和信息技术服务业（40）、科学研究和技术服务业（16）、交通运输、仓储和邮政业（8）、租赁和商务服务业（8）</t>
  </si>
  <si>
    <t>租赁和商务服务业（22）、建筑业（17）、综合（5）、金融业（4）、水利、环境和公共设施管理业（4）</t>
  </si>
  <si>
    <t>中兴财光华会计师事务所（特殊普通合伙）</t>
  </si>
  <si>
    <t>制造业（48）、信息传输、软件和信息技术服务业（9）、房地产业（3）、建筑业（4）、文化、体育和娱乐业（3）</t>
  </si>
  <si>
    <t>制造业（146）、信息传输、软件和信息技术服务业（78）、租赁和商务服务业（28）、科学研究和技术服务业（15）、批发和零售业（11）、建筑业（10）</t>
  </si>
  <si>
    <t>租赁和商务服务业（35）、建筑业（15）、金融业（2）、房地产业（8）、交通运输业（2）</t>
  </si>
  <si>
    <t>中兴华会计师事务所（特殊普通合伙）</t>
  </si>
  <si>
    <t>制造业（103）、信息传输、软件和信息技术服务业（16）、批发和零售业（7）、房地产业（7）、采矿业（6）</t>
  </si>
  <si>
    <t>制造业（199）、信息传输、软件和信息技术服务业（84）、科学研究和技术服务业（30）、租赁和商务服务业（27）、批发和零售业（23）</t>
  </si>
  <si>
    <t>建筑业（102）、综合（34）、房地产业（11）、租赁和商务服务业（10）、批发和零售业（7）</t>
  </si>
  <si>
    <t>中证天通会计师事务所（特殊普通合伙）</t>
  </si>
  <si>
    <t>制造业（20）、电力、热力、燃气及水生产和供应业（3）、农、林、牧、渔业（2）、信息传输、软件和信息技术服务业（2）、金融业（1）、批发和零售业（1）、租赁和商务服务业（1）</t>
  </si>
  <si>
    <t>制造业（1）、农、林、牧、渔业（1）</t>
  </si>
  <si>
    <t>制造业（31）、信息传输、软件和信息技术服务业（10）、批发和零售业（4）、建筑业（3）、科学研究和技术服务业（3）、水利、环境和公共设施管理业（3）</t>
  </si>
  <si>
    <t>租赁和商务服务业（4）、综合（4）、建筑业（3）、制造业（2）、交通运输、仓储和邮政业（2）</t>
  </si>
  <si>
    <t>中准会计师事务所（特殊普通合伙）</t>
  </si>
  <si>
    <t>软件和信息技术服务业（1）、租赁和商务服务业（1）</t>
  </si>
  <si>
    <t>众华会计师事务所（特殊普通合伙）</t>
  </si>
  <si>
    <t>制造业（56）、信息传输、软件和信息技术服务业（7）、房地产业（4）、批发和零售业（3）、水利、环境和公共设施管理业（3）</t>
  </si>
  <si>
    <t>制造业（61）信息传输、软件和信息技术服务业（25）租赁和商务服务业（9）科学研究和技术服务业（5）建筑业（3）</t>
  </si>
  <si>
    <t>综合（19）租赁和商务服务业（7）房地产业（4）建筑业（4）水利、环境和公共设施管理业（2）</t>
  </si>
  <si>
    <t>重庆康华会计师事务所（特殊普通合伙）</t>
  </si>
  <si>
    <t>制造业（4）、房地产（1）</t>
  </si>
  <si>
    <t>制造业（2）、租赁和商务服务业（1）</t>
  </si>
  <si>
    <t>交通运输、仓储和邮政业（2）、租赁和商务服务业（4）、综合（3）、建筑业（1）</t>
  </si>
  <si>
    <t>2024年度未从事股票发行审计、上市公司年报审计、拟挂牌公司年报审计、挂牌公司年报审计、公开发行公司债券的发行人等证券服务业务的会计师事务所</t>
  </si>
  <si>
    <t>广东岭南智华会计师事务所（特殊普通合伙）</t>
  </si>
  <si>
    <t>南通万隆会计师事务所（普通合伙）</t>
  </si>
  <si>
    <t>上海友道会计师事务所（普通合伙）</t>
  </si>
  <si>
    <t>深圳联创立信会计师事务所（普通合伙）</t>
  </si>
  <si>
    <t>深圳振兴会计师事务所（普通合伙）</t>
  </si>
  <si>
    <t>天津丞明会计师事务所（普通合伙）</t>
  </si>
  <si>
    <t>附注：
1、以上数据为会计师事务所报送数据（未列示已注销从事证券服务业务备案的会计师事务所），会计师事务所对数据的真实、准确、完整负责；
2、股票发行审计、拟挂牌审计家数为截至2025年4月30日证券交易场所在审企业审计数据，在审企业包括正常在审企业和已完成审核或注册但未上市、未挂牌企业，4月30日后终止审核或注册的企业包含在内。2024年度上市公司、挂牌公司年报审计公司家数为截至2025年4月30日的上市公司、挂牌公司审计数据；公司债券发行人（非上市、挂牌公司）审计家数为截至2025年4月30日存续债券发行人审计数据；
3、主要行业指会计师事务所客户行业分布前五名，行业名称后数字为客户家数，行业分类为证监会门类行业；
4、2024年度取得的业务收入期间为2024年1月1日至2024年12月31日；
5、近一年因执业行为被处理处罚数据期间为2024年1月1日至2024年12月31日；
6、行政处罚指会计师事务所及其从业人员违反《注册会计师法》、《证券法》，财政部、证监会作出的警告、罚款、没收业务收入等处罚；
7、证券市场禁入是指从事证券业务的人员因违反法律、行政法规或者国务院证券监督管理机构的有关规定，情节严重的，被采取一定期限内直至终身不得从事证券业务、证券服务业务，不得担任证券发行人的董事、监事、高级管理人员，或者一定期限内不得在证券交易场所交易证券的措施；
8、行政处理包括财政部作出的行政处理和证监会作出的行政监管措施。</t>
  </si>
  <si>
    <t>2024年度会计师事务所从事股票发行审计业务基本信息</t>
  </si>
  <si>
    <t>股票发行
审计家数</t>
  </si>
  <si>
    <t>附注：
2024年度股票发行公司审计家数为截至2025年4月30日在证监会、证券交易场所在审企业数据，包括已完成审批或注册但未上市企业。</t>
  </si>
  <si>
    <t>2024年度会计师事务所从事上市公司年报审计业务基本信息</t>
  </si>
  <si>
    <t>上市公司年报审计</t>
  </si>
  <si>
    <t>资产规模总额（亿元）</t>
  </si>
  <si>
    <t>附注：
1、2024年度上市公司年报审计家数为截至2025年4月30日的上市公司审计数据；
2、主要行业指会计师事务所客户行业分布前五名，行业名称后数字为客户家数，行业分类为证监会门类行业。</t>
  </si>
  <si>
    <t>2024年度会计师事务所从事拟挂牌公司审计业务</t>
  </si>
  <si>
    <t>附注：
1、拟挂牌公司审计为截至2025年4月30日股转公司在审企业审计数据，在审企业包括正常在审企业和已完成审核或注册但未挂牌企业，对于4月30日后终止审核或注册的企业也包含在内；
2、主要行业指会计师事务所客户行业分布前五名，行业名称后数字为客户家数，行业分类为证监会门类行业。</t>
  </si>
  <si>
    <t>2024年度会计师事务所从事挂牌公司年报审计业务基本信息</t>
  </si>
  <si>
    <t>挂牌公司年报审计</t>
  </si>
  <si>
    <r>
      <rPr>
        <sz val="11"/>
        <rFont val="仿宋_GB2312"/>
        <charset val="134"/>
      </rPr>
      <t>附注：
1、2024年度挂牌公司年报审计公司</t>
    </r>
    <r>
      <rPr>
        <sz val="11"/>
        <color rgb="FF000000"/>
        <rFont val="仿宋_GB2312"/>
        <charset val="134"/>
      </rPr>
      <t>家数为截</t>
    </r>
    <r>
      <rPr>
        <sz val="11"/>
        <rFont val="仿宋_GB2312"/>
        <charset val="134"/>
      </rPr>
      <t>至2025年4月30日的挂牌公司审计数据；
2、主要行业指会计师事务所客户行业分布前五名，行业名称后数字为客户家数，行业分类为证监会门类行业。</t>
    </r>
  </si>
  <si>
    <t>2024年度会计师事务所从事公开发行公司债券的发行人
（上市公司、非上市公众公司除外）年度财务报表审计业务</t>
  </si>
  <si>
    <t>公开发行公司债券的发行人（上市公司、非上市公众公司除外）年度财务报表审计业务</t>
  </si>
  <si>
    <t>附注：
1、公司债券发行人（非上市、挂牌公司）审计家数为截至2025年4月30日证券交易场所存续公司债券（含企业债券）发行人审计数据;
2、主要行业指会计师事务所客户行业分布前五名，行业名称后数字为客户家数，行业分类为证监会门类行业。</t>
  </si>
</sst>
</file>

<file path=xl/styles.xml><?xml version="1.0" encoding="utf-8"?>
<styleSheet xmlns="http://schemas.openxmlformats.org/spreadsheetml/2006/main">
  <numFmts count="9">
    <numFmt numFmtId="176" formatCode="0.000_ "/>
    <numFmt numFmtId="177" formatCode="0;\-0;&quot;-&quot;;@"/>
    <numFmt numFmtId="178" formatCode="#,##0.00_ "/>
    <numFmt numFmtId="179" formatCode="_ * #,##0_ ;_ * \-#,##0_ ;_ * &quot;-&quot;??_ ;_ @_ "/>
    <numFmt numFmtId="180" formatCode="#,##0.000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b/>
      <sz val="16"/>
      <color indexed="8"/>
      <name val="仿宋_GB2312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12"/>
      <color indexed="8"/>
      <name val="仿宋_GB2312"/>
      <charset val="134"/>
    </font>
    <font>
      <b/>
      <sz val="16"/>
      <color rgb="FF000000"/>
      <name val="仿宋_GB2312"/>
      <charset val="134"/>
    </font>
    <font>
      <b/>
      <sz val="11"/>
      <color indexed="8"/>
      <name val="仿宋_GB2312"/>
      <charset val="134"/>
    </font>
    <font>
      <sz val="12"/>
      <color theme="1"/>
      <name val="仿宋_GB2312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20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indexed="8"/>
      <name val="Verdana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3" fontId="25" fillId="0" borderId="0" applyFon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35" fillId="0" borderId="10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31" fillId="32" borderId="12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30" fillId="30" borderId="12" applyNumberFormat="false" applyAlignment="false" applyProtection="false">
      <alignment vertical="center"/>
    </xf>
    <xf numFmtId="0" fontId="0" fillId="0" borderId="0">
      <alignment vertical="center"/>
    </xf>
    <xf numFmtId="0" fontId="32" fillId="32" borderId="14" applyNumberFormat="false" applyAlignment="false" applyProtection="false">
      <alignment vertical="center"/>
    </xf>
    <xf numFmtId="0" fontId="33" fillId="33" borderId="15" applyNumberFormat="false" applyAlignment="false" applyProtection="false">
      <alignment vertical="center"/>
    </xf>
    <xf numFmtId="0" fontId="36" fillId="0" borderId="16" applyNumberFormat="false" applyFill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34" fillId="3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Protection="false">
      <alignment vertical="top" wrapText="true"/>
    </xf>
    <xf numFmtId="0" fontId="17" fillId="9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</cellStyleXfs>
  <cellXfs count="113">
    <xf numFmtId="0" fontId="0" fillId="0" borderId="0" xfId="0">
      <alignment vertical="center"/>
    </xf>
    <xf numFmtId="0" fontId="1" fillId="0" borderId="0" xfId="48" applyFont="true" applyFill="true" applyAlignment="true">
      <alignment horizontal="center" vertical="center"/>
    </xf>
    <xf numFmtId="180" fontId="1" fillId="0" borderId="0" xfId="48" applyNumberFormat="true" applyFont="true" applyFill="true" applyAlignment="true">
      <alignment horizontal="center" vertical="center"/>
    </xf>
    <xf numFmtId="0" fontId="2" fillId="0" borderId="1" xfId="48" applyFont="true" applyFill="true" applyBorder="true" applyAlignment="true">
      <alignment horizontal="center" vertical="center" wrapText="true"/>
    </xf>
    <xf numFmtId="0" fontId="2" fillId="0" borderId="2" xfId="48" applyFont="true" applyFill="true" applyBorder="true" applyAlignment="true">
      <alignment horizontal="center" vertical="center" wrapText="true"/>
    </xf>
    <xf numFmtId="0" fontId="3" fillId="0" borderId="3" xfId="48" applyFont="true" applyFill="true" applyBorder="true" applyAlignment="true">
      <alignment horizontal="center" vertical="center" wrapText="true"/>
    </xf>
    <xf numFmtId="0" fontId="1" fillId="0" borderId="3" xfId="48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43" fontId="4" fillId="0" borderId="3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5" fillId="0" borderId="3" xfId="32" applyFont="true" applyBorder="true" applyAlignment="true">
      <alignment horizontal="left" vertical="center" wrapText="true"/>
    </xf>
    <xf numFmtId="0" fontId="2" fillId="0" borderId="4" xfId="48" applyFont="true" applyFill="true" applyBorder="true" applyAlignment="true">
      <alignment horizontal="center" vertical="center" wrapText="true"/>
    </xf>
    <xf numFmtId="179" fontId="1" fillId="0" borderId="0" xfId="48" applyNumberFormat="true" applyFont="true" applyFill="true" applyAlignment="true">
      <alignment horizontal="center" vertical="center"/>
    </xf>
    <xf numFmtId="0" fontId="6" fillId="2" borderId="3" xfId="48" applyFont="true" applyFill="true" applyBorder="true" applyAlignment="true">
      <alignment horizontal="left" vertical="center" wrapText="true"/>
    </xf>
    <xf numFmtId="0" fontId="6" fillId="2" borderId="3" xfId="48" applyFont="true" applyFill="true" applyBorder="true" applyAlignment="true">
      <alignment horizontal="left" vertical="center"/>
    </xf>
    <xf numFmtId="0" fontId="7" fillId="0" borderId="0" xfId="48" applyFont="true" applyAlignment="true">
      <alignment vertical="center"/>
    </xf>
    <xf numFmtId="0" fontId="7" fillId="0" borderId="0" xfId="48" applyFont="true" applyFill="true" applyAlignment="true">
      <alignment vertical="center"/>
    </xf>
    <xf numFmtId="0" fontId="8" fillId="0" borderId="0" xfId="48" applyFont="true" applyFill="true" applyAlignment="true">
      <alignment horizontal="center" vertical="center"/>
    </xf>
    <xf numFmtId="0" fontId="8" fillId="0" borderId="0" xfId="48" applyFont="true" applyFill="true" applyAlignment="true">
      <alignment horizontal="center" vertical="center" wrapText="true"/>
    </xf>
    <xf numFmtId="180" fontId="8" fillId="0" borderId="0" xfId="48" applyNumberFormat="true" applyFont="true" applyFill="true" applyAlignment="true">
      <alignment horizontal="center" vertical="center"/>
    </xf>
    <xf numFmtId="178" fontId="8" fillId="0" borderId="0" xfId="48" applyNumberFormat="true" applyFont="true" applyFill="true" applyAlignment="true">
      <alignment horizontal="center" vertical="center"/>
    </xf>
    <xf numFmtId="0" fontId="2" fillId="0" borderId="3" xfId="48" applyFont="true" applyFill="true" applyBorder="true" applyAlignment="true">
      <alignment horizontal="center" vertical="center"/>
    </xf>
    <xf numFmtId="0" fontId="2" fillId="0" borderId="3" xfId="48" applyFont="true" applyFill="true" applyBorder="true" applyAlignment="true">
      <alignment horizontal="center" vertical="center" wrapText="true"/>
    </xf>
    <xf numFmtId="178" fontId="2" fillId="0" borderId="3" xfId="48" applyNumberFormat="true" applyFont="true" applyFill="true" applyBorder="true" applyAlignment="true">
      <alignment horizontal="center" vertical="center"/>
    </xf>
    <xf numFmtId="0" fontId="3" fillId="0" borderId="5" xfId="48" applyFont="true" applyFill="true" applyBorder="true" applyAlignment="true">
      <alignment horizontal="center" vertical="center" wrapText="true"/>
    </xf>
    <xf numFmtId="178" fontId="3" fillId="0" borderId="5" xfId="48" applyNumberFormat="true" applyFont="true" applyFill="true" applyBorder="true" applyAlignment="true">
      <alignment horizontal="center" vertical="center" wrapText="true"/>
    </xf>
    <xf numFmtId="0" fontId="3" fillId="0" borderId="6" xfId="48" applyFont="true" applyFill="true" applyBorder="true" applyAlignment="true">
      <alignment horizontal="center" vertical="center" wrapText="true"/>
    </xf>
    <xf numFmtId="178" fontId="3" fillId="0" borderId="6" xfId="48" applyNumberFormat="true" applyFont="true" applyFill="true" applyBorder="true" applyAlignment="true">
      <alignment horizontal="center" vertical="center" wrapText="true"/>
    </xf>
    <xf numFmtId="178" fontId="3" fillId="0" borderId="3" xfId="48" applyNumberFormat="true" applyFont="true" applyFill="true" applyBorder="true" applyAlignment="true">
      <alignment horizontal="center" vertical="center" wrapText="true"/>
    </xf>
    <xf numFmtId="0" fontId="3" fillId="0" borderId="7" xfId="48" applyFont="true" applyFill="true" applyBorder="true" applyAlignment="true">
      <alignment horizontal="center" vertical="center" wrapText="true"/>
    </xf>
    <xf numFmtId="0" fontId="3" fillId="0" borderId="8" xfId="48" applyFont="true" applyFill="true" applyBorder="true" applyAlignment="true">
      <alignment horizontal="center" vertical="center" wrapText="true"/>
    </xf>
    <xf numFmtId="178" fontId="6" fillId="2" borderId="3" xfId="48" applyNumberFormat="true" applyFont="true" applyFill="true" applyBorder="true" applyAlignment="true">
      <alignment horizontal="left" vertical="center" wrapText="true"/>
    </xf>
    <xf numFmtId="0" fontId="9" fillId="0" borderId="3" xfId="48" applyFont="true" applyFill="true" applyBorder="true" applyAlignment="true">
      <alignment horizontal="center" vertical="center"/>
    </xf>
    <xf numFmtId="178" fontId="3" fillId="0" borderId="3" xfId="1" applyNumberFormat="true" applyFont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43" fontId="4" fillId="0" borderId="3" xfId="0" applyNumberFormat="true" applyFont="true" applyFill="true" applyBorder="true" applyAlignment="true">
      <alignment horizontal="center" vertical="center"/>
    </xf>
    <xf numFmtId="178" fontId="1" fillId="0" borderId="0" xfId="48" applyNumberFormat="true" applyFont="true" applyFill="true" applyAlignment="true">
      <alignment horizontal="center" vertical="center"/>
    </xf>
    <xf numFmtId="0" fontId="8" fillId="0" borderId="0" xfId="48" applyFont="true" applyFill="true" applyAlignment="true">
      <alignment vertical="center"/>
    </xf>
    <xf numFmtId="43" fontId="8" fillId="0" borderId="0" xfId="1" applyFont="true" applyAlignment="true">
      <alignment horizontal="center" vertical="center"/>
    </xf>
    <xf numFmtId="43" fontId="2" fillId="0" borderId="3" xfId="1" applyFont="true" applyBorder="true" applyAlignment="true">
      <alignment horizontal="center" vertical="center"/>
    </xf>
    <xf numFmtId="43" fontId="3" fillId="0" borderId="3" xfId="1" applyFont="true" applyBorder="true" applyAlignment="true">
      <alignment horizontal="center" vertical="center" wrapText="true"/>
    </xf>
    <xf numFmtId="0" fontId="1" fillId="0" borderId="3" xfId="48" applyFont="true" applyFill="true" applyBorder="true" applyAlignment="true">
      <alignment horizontal="center" vertical="center" wrapText="true"/>
    </xf>
    <xf numFmtId="43" fontId="6" fillId="2" borderId="3" xfId="1" applyFont="true" applyFill="true" applyBorder="true" applyAlignment="true">
      <alignment horizontal="center" vertical="center"/>
    </xf>
    <xf numFmtId="0" fontId="6" fillId="2" borderId="3" xfId="48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0" fillId="0" borderId="3" xfId="48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32" applyFont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11" fillId="0" borderId="0" xfId="0" applyFont="true" applyFill="true">
      <alignment vertical="center"/>
    </xf>
    <xf numFmtId="0" fontId="11" fillId="0" borderId="0" xfId="0" applyFont="true" applyFill="true" applyBorder="true" applyAlignment="true">
      <alignment vertical="center"/>
    </xf>
    <xf numFmtId="0" fontId="11" fillId="0" borderId="0" xfId="0" applyFont="true" applyFill="true" applyAlignment="true">
      <alignment vertical="center"/>
    </xf>
    <xf numFmtId="0" fontId="11" fillId="0" borderId="0" xfId="32" applyFont="true" applyAlignment="true">
      <alignment vertical="center" wrapText="true"/>
    </xf>
    <xf numFmtId="0" fontId="11" fillId="0" borderId="0" xfId="0" applyFont="true" applyFill="true" applyAlignment="true">
      <alignment horizontal="left" vertical="center"/>
    </xf>
    <xf numFmtId="0" fontId="11" fillId="0" borderId="0" xfId="0" applyFont="true" applyFill="true" applyAlignment="true">
      <alignment horizontal="center" vertical="center"/>
    </xf>
    <xf numFmtId="43" fontId="11" fillId="0" borderId="0" xfId="0" applyNumberFormat="true" applyFont="true" applyFill="true">
      <alignment vertical="center"/>
    </xf>
    <xf numFmtId="0" fontId="11" fillId="0" borderId="0" xfId="0" applyFont="true" applyFill="true" applyAlignment="true">
      <alignment vertical="center" wrapText="true"/>
    </xf>
    <xf numFmtId="0" fontId="11" fillId="0" borderId="0" xfId="0" applyNumberFormat="true" applyFont="true" applyFill="true" applyAlignment="true">
      <alignment horizontal="center" vertical="center"/>
    </xf>
    <xf numFmtId="0" fontId="12" fillId="0" borderId="3" xfId="48" applyFont="true" applyFill="true" applyBorder="true" applyAlignment="true">
      <alignment horizontal="center" vertical="center" wrapText="true"/>
    </xf>
    <xf numFmtId="0" fontId="13" fillId="0" borderId="3" xfId="48" applyFont="true" applyFill="true" applyBorder="true" applyAlignment="true">
      <alignment horizontal="center" vertical="center" wrapText="true"/>
    </xf>
    <xf numFmtId="0" fontId="13" fillId="0" borderId="3" xfId="48" applyFont="true" applyFill="true" applyBorder="true" applyAlignment="true">
      <alignment horizontal="center" vertical="center"/>
    </xf>
    <xf numFmtId="0" fontId="11" fillId="0" borderId="3" xfId="0" applyFont="true" applyFill="true" applyBorder="true" applyAlignment="true">
      <alignment horizontal="center" vertical="center"/>
    </xf>
    <xf numFmtId="0" fontId="14" fillId="0" borderId="3" xfId="0" applyFont="true" applyFill="true" applyBorder="true" applyAlignment="true">
      <alignment horizontal="left" vertical="center" wrapText="true"/>
    </xf>
    <xf numFmtId="177" fontId="14" fillId="0" borderId="3" xfId="0" applyNumberFormat="true" applyFont="true" applyFill="true" applyBorder="true" applyAlignment="true">
      <alignment horizontal="center" vertical="center"/>
    </xf>
    <xf numFmtId="0" fontId="14" fillId="0" borderId="3" xfId="0" applyFont="true" applyFill="true" applyBorder="true" applyAlignment="true">
      <alignment horizontal="left" vertical="center"/>
    </xf>
    <xf numFmtId="0" fontId="14" fillId="0" borderId="3" xfId="0" applyFont="true" applyFill="true" applyBorder="true" applyAlignment="true">
      <alignment horizontal="center" vertical="center"/>
    </xf>
    <xf numFmtId="0" fontId="11" fillId="0" borderId="3" xfId="0" applyFont="true" applyFill="true" applyBorder="true" applyAlignment="true">
      <alignment horizontal="left" vertical="center"/>
    </xf>
    <xf numFmtId="49" fontId="11" fillId="0" borderId="3" xfId="0" applyNumberFormat="true" applyFont="true" applyFill="true" applyBorder="true" applyAlignment="true">
      <alignment horizontal="left" vertical="center" wrapText="true"/>
    </xf>
    <xf numFmtId="43" fontId="14" fillId="0" borderId="3" xfId="0" applyNumberFormat="true" applyFont="true" applyFill="true" applyBorder="true" applyAlignment="true">
      <alignment horizontal="center" vertical="center"/>
    </xf>
    <xf numFmtId="0" fontId="11" fillId="0" borderId="3" xfId="32" applyFont="true" applyBorder="true" applyAlignment="true">
      <alignment horizontal="left" vertical="center" wrapText="true"/>
    </xf>
    <xf numFmtId="0" fontId="11" fillId="0" borderId="3" xfId="32" applyFont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left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43" fontId="13" fillId="0" borderId="3" xfId="48" applyNumberFormat="true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43" fontId="11" fillId="0" borderId="3" xfId="13" applyNumberFormat="true" applyFont="true" applyFill="true" applyBorder="true" applyAlignment="true">
      <alignment vertical="center" wrapText="true"/>
    </xf>
    <xf numFmtId="0" fontId="11" fillId="0" borderId="3" xfId="32" applyFont="true" applyBorder="true" applyAlignment="true">
      <alignment vertical="center" wrapText="true"/>
    </xf>
    <xf numFmtId="43" fontId="11" fillId="0" borderId="3" xfId="32" applyNumberFormat="true" applyFont="true" applyBorder="true" applyAlignment="true">
      <alignment horizontal="center" vertical="center" wrapText="true"/>
    </xf>
    <xf numFmtId="43" fontId="11" fillId="0" borderId="3" xfId="0" applyNumberFormat="true" applyFont="true" applyFill="true" applyBorder="true" applyAlignment="true">
      <alignment horizontal="center" vertical="center"/>
    </xf>
    <xf numFmtId="43" fontId="11" fillId="0" borderId="3" xfId="0" applyNumberFormat="true" applyFont="true" applyFill="true" applyBorder="true" applyAlignment="true">
      <alignment horizontal="center" vertical="center" wrapText="true"/>
    </xf>
    <xf numFmtId="43" fontId="11" fillId="0" borderId="3" xfId="13" applyNumberFormat="true" applyFont="true" applyBorder="true" applyAlignment="true">
      <alignment vertical="center" wrapText="true"/>
    </xf>
    <xf numFmtId="0" fontId="11" fillId="0" borderId="3" xfId="0" applyFont="true" applyFill="true" applyBorder="true" applyAlignment="true">
      <alignment vertical="center" wrapText="true"/>
    </xf>
    <xf numFmtId="43" fontId="11" fillId="0" borderId="3" xfId="0" applyNumberFormat="true" applyFont="true" applyFill="true" applyBorder="true" applyAlignment="true">
      <alignment vertical="center"/>
    </xf>
    <xf numFmtId="180" fontId="13" fillId="0" borderId="3" xfId="48" applyNumberFormat="true" applyFont="true" applyFill="true" applyBorder="true" applyAlignment="true">
      <alignment horizontal="center" vertical="center" wrapText="true"/>
    </xf>
    <xf numFmtId="0" fontId="14" fillId="3" borderId="3" xfId="0" applyFont="true" applyFill="true" applyBorder="true" applyAlignment="true">
      <alignment horizontal="center" vertical="center" wrapText="true"/>
    </xf>
    <xf numFmtId="43" fontId="14" fillId="3" borderId="3" xfId="0" applyNumberFormat="true" applyFont="true" applyFill="true" applyBorder="true" applyAlignment="true">
      <alignment horizontal="center" vertical="center" wrapText="true"/>
    </xf>
    <xf numFmtId="43" fontId="14" fillId="0" borderId="3" xfId="0" applyNumberFormat="true" applyFont="true" applyFill="true" applyBorder="true" applyAlignment="true">
      <alignment horizontal="center" vertical="center" wrapText="true"/>
    </xf>
    <xf numFmtId="43" fontId="11" fillId="0" borderId="3" xfId="13" applyNumberFormat="true" applyFont="true" applyBorder="true" applyAlignment="true">
      <alignment horizontal="center" vertical="center" wrapText="true"/>
    </xf>
    <xf numFmtId="0" fontId="13" fillId="0" borderId="3" xfId="1" applyNumberFormat="true" applyFont="true" applyFill="true" applyBorder="true" applyAlignment="true">
      <alignment horizontal="center" vertical="center" wrapText="true"/>
    </xf>
    <xf numFmtId="0" fontId="13" fillId="0" borderId="3" xfId="48" applyNumberFormat="true" applyFont="true" applyFill="true" applyBorder="true" applyAlignment="true">
      <alignment horizontal="center" vertical="center" wrapText="true"/>
    </xf>
    <xf numFmtId="0" fontId="11" fillId="0" borderId="3" xfId="0" applyNumberFormat="true" applyFont="true" applyFill="true" applyBorder="true" applyAlignment="true">
      <alignment horizontal="center" vertical="center"/>
    </xf>
    <xf numFmtId="43" fontId="5" fillId="0" borderId="3" xfId="13" applyFont="true" applyBorder="true">
      <alignment vertical="center"/>
    </xf>
    <xf numFmtId="179" fontId="13" fillId="0" borderId="3" xfId="1" applyNumberFormat="true" applyFont="true" applyFill="true" applyBorder="true" applyAlignment="true">
      <alignment horizontal="center" vertical="center" wrapText="true"/>
    </xf>
    <xf numFmtId="176" fontId="13" fillId="0" borderId="3" xfId="1" applyNumberFormat="true" applyFont="true" applyFill="true" applyBorder="true" applyAlignment="true">
      <alignment horizontal="center" vertical="center" wrapText="true"/>
    </xf>
    <xf numFmtId="41" fontId="13" fillId="0" borderId="3" xfId="48" applyNumberFormat="true" applyFont="true" applyFill="true" applyBorder="true" applyAlignment="true">
      <alignment horizontal="center" vertical="center" wrapText="true"/>
    </xf>
    <xf numFmtId="179" fontId="13" fillId="0" borderId="3" xfId="48" applyNumberFormat="true" applyFont="true" applyFill="true" applyBorder="true" applyAlignment="true">
      <alignment horizontal="center" vertical="center" wrapText="true"/>
    </xf>
    <xf numFmtId="176" fontId="13" fillId="0" borderId="3" xfId="48" applyNumberFormat="true" applyFont="true" applyFill="true" applyBorder="true" applyAlignment="true">
      <alignment horizontal="center" vertical="center" wrapText="true"/>
    </xf>
    <xf numFmtId="43" fontId="11" fillId="0" borderId="3" xfId="0" applyNumberFormat="true" applyFont="true" applyBorder="true" applyAlignment="true">
      <alignment horizontal="center" vertical="center" wrapText="true"/>
    </xf>
    <xf numFmtId="41" fontId="13" fillId="0" borderId="3" xfId="48" applyNumberFormat="true" applyFont="true" applyFill="true" applyBorder="true" applyAlignment="true">
      <alignment vertical="center" wrapText="true"/>
    </xf>
    <xf numFmtId="0" fontId="11" fillId="0" borderId="3" xfId="0" applyFont="true" applyBorder="true" applyAlignment="true">
      <alignment horizontal="center" vertical="center"/>
    </xf>
    <xf numFmtId="0" fontId="15" fillId="0" borderId="3" xfId="0" applyFont="true" applyFill="true" applyBorder="true" applyAlignment="true">
      <alignment horizontal="left" vertical="center" wrapText="true"/>
    </xf>
    <xf numFmtId="43" fontId="11" fillId="0" borderId="3" xfId="0" applyNumberFormat="true" applyFont="true" applyBorder="true">
      <alignment vertical="center"/>
    </xf>
    <xf numFmtId="0" fontId="11" fillId="0" borderId="3" xfId="0" applyFont="true" applyBorder="true" applyAlignment="true">
      <alignment vertical="center" wrapText="true"/>
    </xf>
    <xf numFmtId="0" fontId="16" fillId="0" borderId="3" xfId="0" applyNumberFormat="true" applyFont="true" applyFill="true" applyBorder="true" applyAlignment="true">
      <alignment horizontal="center" vertical="center" wrapText="true"/>
    </xf>
    <xf numFmtId="43" fontId="16" fillId="0" borderId="3" xfId="0" applyNumberFormat="true" applyFont="true" applyFill="true" applyBorder="true" applyAlignment="true">
      <alignment horizontal="center" vertical="center" wrapText="true"/>
    </xf>
    <xf numFmtId="0" fontId="15" fillId="0" borderId="3" xfId="0" applyNumberFormat="true" applyFont="true" applyFill="true" applyBorder="true" applyAlignment="true">
      <alignment horizontal="center" vertical="center" wrapText="true"/>
    </xf>
    <xf numFmtId="0" fontId="11" fillId="0" borderId="3" xfId="0" applyFont="true" applyBorder="true">
      <alignment vertical="center"/>
    </xf>
    <xf numFmtId="43" fontId="11" fillId="0" borderId="3" xfId="0" applyNumberFormat="true" applyFont="true" applyFill="true" applyBorder="true" applyAlignment="true">
      <alignment horizontal="right" vertical="center"/>
    </xf>
    <xf numFmtId="177" fontId="14" fillId="0" borderId="3" xfId="0" applyNumberFormat="true" applyFont="true" applyFill="true" applyBorder="true" applyAlignment="true">
      <alignment horizontal="right" vertical="center"/>
    </xf>
  </cellXfs>
  <cellStyles count="52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Normal 2" xfId="32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B111"/>
  <sheetViews>
    <sheetView tabSelected="1" zoomScale="70" zoomScaleNormal="70" workbookViewId="0">
      <selection activeCell="A1" sqref="$A1:$XFD1"/>
    </sheetView>
  </sheetViews>
  <sheetFormatPr defaultColWidth="8.725" defaultRowHeight="14.25"/>
  <cols>
    <col min="1" max="1" width="6.725" style="53" customWidth="true"/>
    <col min="2" max="2" width="47.8166666666667" style="57" customWidth="true"/>
    <col min="3" max="3" width="8.725" style="58" customWidth="true"/>
    <col min="4" max="4" width="7" style="58" customWidth="true"/>
    <col min="5" max="5" width="16.275" style="59" customWidth="true"/>
    <col min="6" max="6" width="24.0916666666667" style="60" customWidth="true"/>
    <col min="7" max="7" width="7" style="58" customWidth="true"/>
    <col min="8" max="8" width="11.6333333333333" style="58" customWidth="true"/>
    <col min="9" max="9" width="24.725" style="60" customWidth="true"/>
    <col min="10" max="10" width="7" style="58" customWidth="true"/>
    <col min="11" max="11" width="11.8166666666667" style="58" customWidth="true"/>
    <col min="12" max="12" width="21.4583333333333" style="60" customWidth="true"/>
    <col min="13" max="13" width="7" style="58" customWidth="true"/>
    <col min="14" max="14" width="19.4583333333333" style="53" customWidth="true"/>
    <col min="15" max="15" width="20.8166666666667" style="60" customWidth="true"/>
    <col min="16" max="16" width="14.6333333333333" style="61" customWidth="true"/>
    <col min="17" max="17" width="14.6333333333333" style="58" customWidth="true"/>
    <col min="18" max="18" width="21.0916666666667" style="58" customWidth="true"/>
    <col min="19" max="19" width="19.725" style="58" customWidth="true"/>
    <col min="20" max="28" width="12.6333333333333" style="58" customWidth="true"/>
    <col min="29" max="16370" width="29.8166666666667" style="53"/>
    <col min="16371" max="16384" width="8.725" style="53"/>
  </cols>
  <sheetData>
    <row r="1" ht="38" customHeight="true" spans="1:28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2:28">
      <c r="B2" s="54"/>
      <c r="C2" s="63" t="s">
        <v>1</v>
      </c>
      <c r="D2" s="63"/>
      <c r="E2" s="77"/>
      <c r="F2" s="63"/>
      <c r="G2" s="63"/>
      <c r="H2" s="63"/>
      <c r="I2" s="63"/>
      <c r="J2" s="63"/>
      <c r="K2" s="63"/>
      <c r="L2" s="63"/>
      <c r="M2" s="63"/>
      <c r="N2" s="63"/>
      <c r="O2" s="63"/>
      <c r="P2" s="92" t="s">
        <v>2</v>
      </c>
      <c r="Q2" s="96"/>
      <c r="R2" s="97" t="s">
        <v>3</v>
      </c>
      <c r="S2" s="97"/>
      <c r="T2" s="98" t="s">
        <v>4</v>
      </c>
      <c r="U2" s="98"/>
      <c r="V2" s="98"/>
      <c r="W2" s="98"/>
      <c r="X2" s="98"/>
      <c r="Y2" s="98"/>
      <c r="Z2" s="98"/>
      <c r="AA2" s="98"/>
      <c r="AB2" s="98"/>
    </row>
    <row r="3" s="53" customFormat="true" ht="42.75" spans="1:28">
      <c r="A3" s="63" t="s">
        <v>5</v>
      </c>
      <c r="B3" s="64" t="s">
        <v>6</v>
      </c>
      <c r="C3" s="63" t="s">
        <v>7</v>
      </c>
      <c r="D3" s="63" t="s">
        <v>8</v>
      </c>
      <c r="E3" s="77"/>
      <c r="F3" s="63"/>
      <c r="G3" s="63" t="s">
        <v>9</v>
      </c>
      <c r="H3" s="63"/>
      <c r="I3" s="63"/>
      <c r="J3" s="63" t="s">
        <v>10</v>
      </c>
      <c r="K3" s="87"/>
      <c r="L3" s="63"/>
      <c r="M3" s="63" t="s">
        <v>11</v>
      </c>
      <c r="N3" s="63"/>
      <c r="O3" s="63"/>
      <c r="P3" s="92" t="s">
        <v>12</v>
      </c>
      <c r="Q3" s="96" t="s">
        <v>13</v>
      </c>
      <c r="R3" s="97" t="s">
        <v>14</v>
      </c>
      <c r="S3" s="97" t="s">
        <v>15</v>
      </c>
      <c r="T3" s="98" t="s">
        <v>16</v>
      </c>
      <c r="U3" s="98"/>
      <c r="V3" s="98" t="s">
        <v>17</v>
      </c>
      <c r="W3" s="98" t="s">
        <v>18</v>
      </c>
      <c r="X3" s="98"/>
      <c r="Y3" s="98" t="s">
        <v>19</v>
      </c>
      <c r="Z3" s="102"/>
      <c r="AA3" s="98" t="s">
        <v>20</v>
      </c>
      <c r="AB3" s="98"/>
    </row>
    <row r="4" s="53" customFormat="true" ht="53" customHeight="true" spans="1:28">
      <c r="A4" s="63"/>
      <c r="B4" s="64"/>
      <c r="C4" s="63" t="s">
        <v>21</v>
      </c>
      <c r="D4" s="63" t="s">
        <v>21</v>
      </c>
      <c r="E4" s="77" t="s">
        <v>22</v>
      </c>
      <c r="F4" s="63" t="s">
        <v>23</v>
      </c>
      <c r="G4" s="63" t="s">
        <v>21</v>
      </c>
      <c r="H4" s="63" t="s">
        <v>22</v>
      </c>
      <c r="I4" s="63" t="s">
        <v>23</v>
      </c>
      <c r="J4" s="63" t="s">
        <v>21</v>
      </c>
      <c r="K4" s="63" t="s">
        <v>22</v>
      </c>
      <c r="L4" s="63" t="s">
        <v>23</v>
      </c>
      <c r="M4" s="63" t="s">
        <v>21</v>
      </c>
      <c r="N4" s="63" t="s">
        <v>22</v>
      </c>
      <c r="O4" s="63" t="s">
        <v>23</v>
      </c>
      <c r="P4" s="92"/>
      <c r="Q4" s="96"/>
      <c r="R4" s="97"/>
      <c r="S4" s="97"/>
      <c r="T4" s="98" t="s">
        <v>24</v>
      </c>
      <c r="U4" s="98" t="s">
        <v>25</v>
      </c>
      <c r="V4" s="98"/>
      <c r="W4" s="98" t="s">
        <v>24</v>
      </c>
      <c r="X4" s="98" t="s">
        <v>25</v>
      </c>
      <c r="Y4" s="98" t="s">
        <v>26</v>
      </c>
      <c r="Z4" s="102" t="s">
        <v>25</v>
      </c>
      <c r="AA4" s="98" t="s">
        <v>26</v>
      </c>
      <c r="AB4" s="98" t="s">
        <v>25</v>
      </c>
    </row>
    <row r="5" s="53" customFormat="true" spans="1:28">
      <c r="A5" s="63" t="s">
        <v>27</v>
      </c>
      <c r="B5" s="63"/>
      <c r="C5" s="63"/>
      <c r="D5" s="63"/>
      <c r="E5" s="77"/>
      <c r="F5" s="63"/>
      <c r="G5" s="63"/>
      <c r="H5" s="63"/>
      <c r="I5" s="63"/>
      <c r="J5" s="63"/>
      <c r="K5" s="63"/>
      <c r="L5" s="63"/>
      <c r="M5" s="63"/>
      <c r="N5" s="63"/>
      <c r="O5" s="63"/>
      <c r="P5" s="93"/>
      <c r="Q5" s="99"/>
      <c r="R5" s="100"/>
      <c r="S5" s="100"/>
      <c r="T5" s="98"/>
      <c r="U5" s="98"/>
      <c r="V5" s="98"/>
      <c r="W5" s="98"/>
      <c r="X5" s="98"/>
      <c r="Y5" s="98"/>
      <c r="Z5" s="98"/>
      <c r="AA5" s="98"/>
      <c r="AB5" s="98"/>
    </row>
    <row r="6" s="53" customFormat="true" ht="85.5" spans="1:28">
      <c r="A6" s="65">
        <v>1</v>
      </c>
      <c r="B6" s="66" t="s">
        <v>28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5">
        <v>58</v>
      </c>
      <c r="K6" s="82">
        <v>128.3789992</v>
      </c>
      <c r="L6" s="85" t="s">
        <v>29</v>
      </c>
      <c r="M6" s="65">
        <v>30</v>
      </c>
      <c r="N6" s="86">
        <v>15535.3523</v>
      </c>
      <c r="O6" s="85" t="s">
        <v>30</v>
      </c>
      <c r="P6" s="94">
        <v>26</v>
      </c>
      <c r="Q6" s="65">
        <v>156</v>
      </c>
      <c r="R6" s="82">
        <v>1020.52</v>
      </c>
      <c r="S6" s="82">
        <v>7988.2</v>
      </c>
      <c r="T6" s="67">
        <v>0</v>
      </c>
      <c r="U6" s="67">
        <v>0</v>
      </c>
      <c r="V6" s="67">
        <v>0</v>
      </c>
      <c r="W6" s="67">
        <v>1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</row>
    <row r="7" s="53" customFormat="true" ht="99.75" spans="1:28">
      <c r="A7" s="65">
        <v>2</v>
      </c>
      <c r="B7" s="68" t="s">
        <v>31</v>
      </c>
      <c r="C7" s="69">
        <v>5</v>
      </c>
      <c r="D7" s="69">
        <v>155</v>
      </c>
      <c r="E7" s="72">
        <v>2000885.104</v>
      </c>
      <c r="F7" s="78" t="s">
        <v>32</v>
      </c>
      <c r="G7" s="67">
        <v>0</v>
      </c>
      <c r="H7" s="67">
        <v>0</v>
      </c>
      <c r="I7" s="67">
        <v>0</v>
      </c>
      <c r="J7" s="69">
        <v>9</v>
      </c>
      <c r="K7" s="72">
        <v>159.8623763</v>
      </c>
      <c r="L7" s="78" t="s">
        <v>33</v>
      </c>
      <c r="M7" s="69">
        <v>24</v>
      </c>
      <c r="N7" s="72">
        <v>74645.2229</v>
      </c>
      <c r="O7" s="78" t="s">
        <v>34</v>
      </c>
      <c r="P7" s="94">
        <v>251</v>
      </c>
      <c r="Q7" s="65">
        <v>1723</v>
      </c>
      <c r="R7" s="82">
        <v>144776.55</v>
      </c>
      <c r="S7" s="82">
        <v>571014.2</v>
      </c>
      <c r="T7" s="67">
        <v>0</v>
      </c>
      <c r="U7" s="67">
        <v>2</v>
      </c>
      <c r="V7" s="67">
        <v>0</v>
      </c>
      <c r="W7" s="67">
        <v>3</v>
      </c>
      <c r="X7" s="67">
        <v>5</v>
      </c>
      <c r="Y7" s="67">
        <v>0</v>
      </c>
      <c r="Z7" s="67">
        <v>0</v>
      </c>
      <c r="AA7" s="67">
        <v>0</v>
      </c>
      <c r="AB7" s="67">
        <v>0</v>
      </c>
    </row>
    <row r="8" s="53" customFormat="true" ht="142.5" spans="1:28">
      <c r="A8" s="65">
        <v>3</v>
      </c>
      <c r="B8" s="68" t="s">
        <v>35</v>
      </c>
      <c r="C8" s="67">
        <v>0</v>
      </c>
      <c r="D8" s="69">
        <v>2</v>
      </c>
      <c r="E8" s="72">
        <v>2123.56</v>
      </c>
      <c r="F8" s="78" t="s">
        <v>36</v>
      </c>
      <c r="G8" s="67">
        <v>0</v>
      </c>
      <c r="H8" s="67">
        <v>0</v>
      </c>
      <c r="I8" s="67">
        <v>0</v>
      </c>
      <c r="J8" s="69">
        <v>27</v>
      </c>
      <c r="K8" s="72">
        <v>53.4</v>
      </c>
      <c r="L8" s="78" t="s">
        <v>37</v>
      </c>
      <c r="M8" s="67">
        <v>0</v>
      </c>
      <c r="N8" s="67">
        <v>0</v>
      </c>
      <c r="O8" s="67">
        <v>0</v>
      </c>
      <c r="P8" s="94">
        <v>23</v>
      </c>
      <c r="Q8" s="65">
        <v>104</v>
      </c>
      <c r="R8" s="82">
        <v>1042.61</v>
      </c>
      <c r="S8" s="82">
        <v>5295.31</v>
      </c>
      <c r="T8" s="67">
        <v>1</v>
      </c>
      <c r="U8" s="67">
        <v>3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</row>
    <row r="9" s="53" customFormat="true" spans="1:28">
      <c r="A9" s="65">
        <v>4</v>
      </c>
      <c r="B9" s="68" t="s">
        <v>38</v>
      </c>
      <c r="C9" s="69">
        <v>2</v>
      </c>
      <c r="D9" s="69">
        <v>2</v>
      </c>
      <c r="E9" s="72">
        <v>213.84</v>
      </c>
      <c r="F9" s="78" t="s">
        <v>39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94">
        <v>18</v>
      </c>
      <c r="Q9" s="65">
        <v>239</v>
      </c>
      <c r="R9" s="82">
        <v>29.25</v>
      </c>
      <c r="S9" s="82">
        <v>35019.19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</row>
    <row r="10" s="53" customFormat="true" ht="228" spans="1:28">
      <c r="A10" s="65">
        <v>5</v>
      </c>
      <c r="B10" s="68" t="s">
        <v>40</v>
      </c>
      <c r="C10" s="67">
        <v>0</v>
      </c>
      <c r="D10" s="69">
        <v>125</v>
      </c>
      <c r="E10" s="72">
        <v>7959.2748</v>
      </c>
      <c r="F10" s="78" t="s">
        <v>41</v>
      </c>
      <c r="G10" s="69">
        <v>1</v>
      </c>
      <c r="H10" s="72">
        <v>6.4937</v>
      </c>
      <c r="I10" s="78" t="s">
        <v>42</v>
      </c>
      <c r="J10" s="69">
        <v>88</v>
      </c>
      <c r="K10" s="72">
        <v>353.7205</v>
      </c>
      <c r="L10" s="78" t="s">
        <v>43</v>
      </c>
      <c r="M10" s="69">
        <v>3</v>
      </c>
      <c r="N10" s="72">
        <v>2133.0439</v>
      </c>
      <c r="O10" s="78" t="s">
        <v>44</v>
      </c>
      <c r="P10" s="94">
        <v>66</v>
      </c>
      <c r="Q10" s="65">
        <v>300</v>
      </c>
      <c r="R10" s="82">
        <v>15543.26</v>
      </c>
      <c r="S10" s="82">
        <v>29354.21</v>
      </c>
      <c r="T10" s="67">
        <v>0</v>
      </c>
      <c r="U10" s="67">
        <v>0</v>
      </c>
      <c r="V10" s="67">
        <v>0</v>
      </c>
      <c r="W10" s="67">
        <v>2</v>
      </c>
      <c r="X10" s="67">
        <v>2</v>
      </c>
      <c r="Y10" s="67">
        <v>0</v>
      </c>
      <c r="Z10" s="67">
        <v>0</v>
      </c>
      <c r="AA10" s="67">
        <v>0</v>
      </c>
      <c r="AB10" s="67">
        <v>0</v>
      </c>
    </row>
    <row r="11" s="53" customFormat="true" ht="128.25" spans="1:28">
      <c r="A11" s="65">
        <v>6</v>
      </c>
      <c r="B11" s="70" t="s">
        <v>45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5">
        <v>22</v>
      </c>
      <c r="K11" s="82">
        <v>14.5654</v>
      </c>
      <c r="L11" s="85" t="s">
        <v>46</v>
      </c>
      <c r="M11" s="67">
        <v>0</v>
      </c>
      <c r="N11" s="67">
        <v>0</v>
      </c>
      <c r="O11" s="67">
        <v>0</v>
      </c>
      <c r="P11" s="94">
        <v>19</v>
      </c>
      <c r="Q11" s="65">
        <v>111</v>
      </c>
      <c r="R11" s="82">
        <v>174.34</v>
      </c>
      <c r="S11" s="82">
        <v>9909.83</v>
      </c>
      <c r="T11" s="67">
        <v>0</v>
      </c>
      <c r="U11" s="67">
        <v>0</v>
      </c>
      <c r="V11" s="67">
        <v>0</v>
      </c>
      <c r="W11" s="67">
        <v>2</v>
      </c>
      <c r="X11" s="67">
        <v>2</v>
      </c>
      <c r="Y11" s="67">
        <v>0</v>
      </c>
      <c r="Z11" s="67">
        <v>0</v>
      </c>
      <c r="AA11" s="67">
        <v>0</v>
      </c>
      <c r="AB11" s="67">
        <v>0</v>
      </c>
    </row>
    <row r="12" s="53" customFormat="true" ht="99.75" spans="1:28">
      <c r="A12" s="65">
        <v>7</v>
      </c>
      <c r="B12" s="68" t="s">
        <v>47</v>
      </c>
      <c r="C12" s="67">
        <v>0</v>
      </c>
      <c r="D12" s="69">
        <v>7</v>
      </c>
      <c r="E12" s="72">
        <v>160.76</v>
      </c>
      <c r="F12" s="78" t="s">
        <v>48</v>
      </c>
      <c r="G12" s="67">
        <v>0</v>
      </c>
      <c r="H12" s="67">
        <v>0</v>
      </c>
      <c r="I12" s="67">
        <v>0</v>
      </c>
      <c r="J12" s="69">
        <v>64</v>
      </c>
      <c r="K12" s="72">
        <v>92.69</v>
      </c>
      <c r="L12" s="78" t="s">
        <v>49</v>
      </c>
      <c r="M12" s="69">
        <v>46</v>
      </c>
      <c r="N12" s="72">
        <v>12871.69</v>
      </c>
      <c r="O12" s="78" t="s">
        <v>50</v>
      </c>
      <c r="P12" s="94">
        <v>36</v>
      </c>
      <c r="Q12" s="65">
        <v>162</v>
      </c>
      <c r="R12" s="82">
        <v>4350.52</v>
      </c>
      <c r="S12" s="82">
        <v>7617.71</v>
      </c>
      <c r="T12" s="67">
        <v>0</v>
      </c>
      <c r="U12" s="67">
        <v>0</v>
      </c>
      <c r="V12" s="67">
        <v>0</v>
      </c>
      <c r="W12" s="67">
        <v>1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</row>
    <row r="13" s="53" customFormat="true" ht="85.5" spans="1:28">
      <c r="A13" s="65">
        <v>8</v>
      </c>
      <c r="B13" s="68" t="s">
        <v>51</v>
      </c>
      <c r="C13" s="67">
        <v>0</v>
      </c>
      <c r="D13" s="69">
        <v>1</v>
      </c>
      <c r="E13" s="72">
        <v>75.13</v>
      </c>
      <c r="F13" s="78" t="s">
        <v>42</v>
      </c>
      <c r="G13" s="67">
        <v>0</v>
      </c>
      <c r="H13" s="67">
        <v>0</v>
      </c>
      <c r="I13" s="67">
        <v>0</v>
      </c>
      <c r="J13" s="69">
        <v>10</v>
      </c>
      <c r="K13" s="72">
        <v>50.53</v>
      </c>
      <c r="L13" s="78" t="s">
        <v>52</v>
      </c>
      <c r="M13" s="69">
        <v>2</v>
      </c>
      <c r="N13" s="72">
        <v>5187.55</v>
      </c>
      <c r="O13" s="78" t="s">
        <v>53</v>
      </c>
      <c r="P13" s="94">
        <v>48</v>
      </c>
      <c r="Q13" s="65">
        <v>281</v>
      </c>
      <c r="R13" s="82">
        <v>995.59</v>
      </c>
      <c r="S13" s="82">
        <v>26067.95</v>
      </c>
      <c r="T13" s="67">
        <v>0</v>
      </c>
      <c r="U13" s="67">
        <v>0</v>
      </c>
      <c r="V13" s="67">
        <v>0</v>
      </c>
      <c r="W13" s="67">
        <v>1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</row>
    <row r="14" s="53" customFormat="true" spans="1:28">
      <c r="A14" s="65">
        <v>9</v>
      </c>
      <c r="B14" s="68" t="s">
        <v>54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9">
        <v>2</v>
      </c>
      <c r="N14" s="72">
        <v>1525.33</v>
      </c>
      <c r="O14" s="78" t="s">
        <v>55</v>
      </c>
      <c r="P14" s="94">
        <v>2</v>
      </c>
      <c r="Q14" s="65">
        <v>5</v>
      </c>
      <c r="R14" s="82">
        <v>417.45</v>
      </c>
      <c r="S14" s="82">
        <v>1242.95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0</v>
      </c>
      <c r="AB14" s="67">
        <v>0</v>
      </c>
    </row>
    <row r="15" s="53" customFormat="true" ht="57" spans="1:28">
      <c r="A15" s="65">
        <v>10</v>
      </c>
      <c r="B15" s="71" t="s">
        <v>56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88">
        <v>3</v>
      </c>
      <c r="K15" s="89">
        <v>0.5</v>
      </c>
      <c r="L15" s="88" t="s">
        <v>57</v>
      </c>
      <c r="M15" s="67">
        <v>0</v>
      </c>
      <c r="N15" s="67">
        <v>0</v>
      </c>
      <c r="O15" s="67">
        <v>0</v>
      </c>
      <c r="P15" s="94">
        <v>2</v>
      </c>
      <c r="Q15" s="65">
        <v>2</v>
      </c>
      <c r="R15" s="82">
        <v>21</v>
      </c>
      <c r="S15" s="82">
        <v>92.16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0</v>
      </c>
      <c r="AA15" s="67">
        <v>0</v>
      </c>
      <c r="AB15" s="67">
        <v>0</v>
      </c>
    </row>
    <row r="16" s="53" customFormat="true" ht="42.75" spans="1:28">
      <c r="A16" s="65">
        <v>11</v>
      </c>
      <c r="B16" s="68" t="s">
        <v>58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9">
        <v>2</v>
      </c>
      <c r="K16" s="72">
        <v>3.83</v>
      </c>
      <c r="L16" s="78" t="s">
        <v>59</v>
      </c>
      <c r="M16" s="69">
        <v>2</v>
      </c>
      <c r="N16" s="72">
        <v>707</v>
      </c>
      <c r="O16" s="78" t="s">
        <v>60</v>
      </c>
      <c r="P16" s="94">
        <v>17</v>
      </c>
      <c r="Q16" s="65">
        <v>72</v>
      </c>
      <c r="R16" s="82">
        <v>0</v>
      </c>
      <c r="S16" s="82">
        <v>121.98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</row>
    <row r="17" s="53" customFormat="true" ht="85.5" spans="1:28">
      <c r="A17" s="65">
        <v>12</v>
      </c>
      <c r="B17" s="68" t="s">
        <v>61</v>
      </c>
      <c r="C17" s="72">
        <v>0</v>
      </c>
      <c r="D17" s="69">
        <v>1</v>
      </c>
      <c r="E17" s="72">
        <v>10.86</v>
      </c>
      <c r="F17" s="78" t="s">
        <v>42</v>
      </c>
      <c r="G17" s="67">
        <v>0</v>
      </c>
      <c r="H17" s="67">
        <v>0</v>
      </c>
      <c r="I17" s="67">
        <v>0</v>
      </c>
      <c r="J17" s="69">
        <v>15</v>
      </c>
      <c r="K17" s="72">
        <v>39.37</v>
      </c>
      <c r="L17" s="78" t="s">
        <v>62</v>
      </c>
      <c r="M17" s="69">
        <v>30</v>
      </c>
      <c r="N17" s="72">
        <v>20064.2</v>
      </c>
      <c r="O17" s="78" t="s">
        <v>63</v>
      </c>
      <c r="P17" s="94">
        <v>21</v>
      </c>
      <c r="Q17" s="65">
        <v>143</v>
      </c>
      <c r="R17" s="82">
        <v>2367.07</v>
      </c>
      <c r="S17" s="82">
        <v>9114.61</v>
      </c>
      <c r="T17" s="67">
        <v>0</v>
      </c>
      <c r="U17" s="67">
        <v>3</v>
      </c>
      <c r="V17" s="67">
        <v>0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</row>
    <row r="18" s="53" customFormat="true" ht="85.5" spans="1:28">
      <c r="A18" s="65">
        <v>13</v>
      </c>
      <c r="B18" s="68" t="s">
        <v>64</v>
      </c>
      <c r="C18" s="72">
        <v>0</v>
      </c>
      <c r="D18" s="69">
        <v>19</v>
      </c>
      <c r="E18" s="72">
        <v>2967.216</v>
      </c>
      <c r="F18" s="78" t="s">
        <v>65</v>
      </c>
      <c r="G18" s="67">
        <v>0</v>
      </c>
      <c r="H18" s="67">
        <v>0</v>
      </c>
      <c r="I18" s="67">
        <v>0</v>
      </c>
      <c r="J18" s="69">
        <v>95</v>
      </c>
      <c r="K18" s="72">
        <v>383.714</v>
      </c>
      <c r="L18" s="78" t="s">
        <v>66</v>
      </c>
      <c r="M18" s="69">
        <v>62</v>
      </c>
      <c r="N18" s="72">
        <v>49422.59</v>
      </c>
      <c r="O18" s="78" t="s">
        <v>67</v>
      </c>
      <c r="P18" s="94">
        <v>95</v>
      </c>
      <c r="Q18" s="65">
        <v>453</v>
      </c>
      <c r="R18" s="82">
        <v>4588.4</v>
      </c>
      <c r="S18" s="82">
        <v>83747.1</v>
      </c>
      <c r="T18" s="67">
        <v>0</v>
      </c>
      <c r="U18" s="67">
        <v>0</v>
      </c>
      <c r="V18" s="67">
        <v>0</v>
      </c>
      <c r="W18" s="67">
        <v>3</v>
      </c>
      <c r="X18" s="67">
        <v>12</v>
      </c>
      <c r="Y18" s="67">
        <v>0</v>
      </c>
      <c r="Z18" s="67">
        <v>2</v>
      </c>
      <c r="AA18" s="67">
        <v>0</v>
      </c>
      <c r="AB18" s="67">
        <v>0</v>
      </c>
    </row>
    <row r="19" s="53" customFormat="true" ht="85.5" spans="1:28">
      <c r="A19" s="65">
        <v>14</v>
      </c>
      <c r="B19" s="68" t="s">
        <v>68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9">
        <v>29</v>
      </c>
      <c r="K19" s="72">
        <v>56.51</v>
      </c>
      <c r="L19" s="78" t="s">
        <v>69</v>
      </c>
      <c r="M19" s="69">
        <v>1</v>
      </c>
      <c r="N19" s="72">
        <v>47.78</v>
      </c>
      <c r="O19" s="78" t="s">
        <v>70</v>
      </c>
      <c r="P19" s="94">
        <v>5</v>
      </c>
      <c r="Q19" s="65">
        <v>12</v>
      </c>
      <c r="R19" s="82">
        <v>554.88</v>
      </c>
      <c r="S19" s="82">
        <v>1071.34</v>
      </c>
      <c r="T19" s="67">
        <v>0</v>
      </c>
      <c r="U19" s="67">
        <v>0</v>
      </c>
      <c r="V19" s="67">
        <v>0</v>
      </c>
      <c r="W19" s="67">
        <v>1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</row>
    <row r="20" s="53" customFormat="true" spans="1:28">
      <c r="A20" s="65">
        <v>15</v>
      </c>
      <c r="B20" s="68" t="s">
        <v>71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9">
        <v>1</v>
      </c>
      <c r="K20" s="72">
        <v>0.16</v>
      </c>
      <c r="L20" s="78" t="s">
        <v>72</v>
      </c>
      <c r="M20" s="67">
        <v>0</v>
      </c>
      <c r="N20" s="67">
        <v>0</v>
      </c>
      <c r="O20" s="67">
        <v>0</v>
      </c>
      <c r="P20" s="94">
        <v>2</v>
      </c>
      <c r="Q20" s="65">
        <v>12</v>
      </c>
      <c r="R20" s="82">
        <v>9.9</v>
      </c>
      <c r="S20" s="82">
        <v>158.22</v>
      </c>
      <c r="T20" s="67">
        <v>0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</row>
    <row r="21" s="53" customFormat="true" ht="128.25" spans="1:28">
      <c r="A21" s="65">
        <v>16</v>
      </c>
      <c r="B21" s="68" t="s">
        <v>73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9">
        <v>8</v>
      </c>
      <c r="K21" s="72">
        <v>2.42</v>
      </c>
      <c r="L21" s="78" t="s">
        <v>74</v>
      </c>
      <c r="M21" s="67">
        <v>0</v>
      </c>
      <c r="N21" s="67">
        <v>0</v>
      </c>
      <c r="O21" s="67">
        <v>0</v>
      </c>
      <c r="P21" s="94">
        <v>4</v>
      </c>
      <c r="Q21" s="65">
        <v>14</v>
      </c>
      <c r="R21" s="82">
        <v>236.79</v>
      </c>
      <c r="S21" s="82">
        <v>2012.79</v>
      </c>
      <c r="T21" s="67">
        <v>0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7">
        <v>0</v>
      </c>
      <c r="AA21" s="67">
        <v>0</v>
      </c>
      <c r="AB21" s="67">
        <v>0</v>
      </c>
    </row>
    <row r="22" s="53" customFormat="true" ht="99.75" spans="1:28">
      <c r="A22" s="65">
        <v>17</v>
      </c>
      <c r="B22" s="68" t="s">
        <v>75</v>
      </c>
      <c r="C22" s="67">
        <v>0</v>
      </c>
      <c r="D22" s="69">
        <v>1</v>
      </c>
      <c r="E22" s="72">
        <v>262.2545508</v>
      </c>
      <c r="F22" s="78" t="s">
        <v>42</v>
      </c>
      <c r="G22" s="69">
        <v>1</v>
      </c>
      <c r="H22" s="72">
        <v>1.687170022</v>
      </c>
      <c r="I22" s="78" t="s">
        <v>76</v>
      </c>
      <c r="J22" s="69">
        <v>226</v>
      </c>
      <c r="K22" s="72">
        <v>374.984661</v>
      </c>
      <c r="L22" s="78" t="s">
        <v>77</v>
      </c>
      <c r="M22" s="69">
        <v>44</v>
      </c>
      <c r="N22" s="72">
        <v>21581.958</v>
      </c>
      <c r="O22" s="78" t="s">
        <v>78</v>
      </c>
      <c r="P22" s="94">
        <v>70</v>
      </c>
      <c r="Q22" s="65">
        <v>371</v>
      </c>
      <c r="R22" s="82">
        <v>9853.66</v>
      </c>
      <c r="S22" s="82">
        <v>37941.19</v>
      </c>
      <c r="T22" s="67">
        <v>0</v>
      </c>
      <c r="U22" s="67">
        <v>2</v>
      </c>
      <c r="V22" s="67">
        <v>0</v>
      </c>
      <c r="W22" s="67">
        <v>0</v>
      </c>
      <c r="X22" s="67">
        <v>0</v>
      </c>
      <c r="Y22" s="67">
        <v>2</v>
      </c>
      <c r="Z22" s="67">
        <v>3</v>
      </c>
      <c r="AA22" s="67">
        <v>0</v>
      </c>
      <c r="AB22" s="67">
        <v>0</v>
      </c>
    </row>
    <row r="23" s="53" customFormat="true" ht="28.5" spans="1:28">
      <c r="A23" s="65">
        <v>18</v>
      </c>
      <c r="B23" s="68" t="s">
        <v>79</v>
      </c>
      <c r="C23" s="67">
        <v>0</v>
      </c>
      <c r="D23" s="69">
        <v>1</v>
      </c>
      <c r="E23" s="72">
        <v>107.042</v>
      </c>
      <c r="F23" s="78" t="s">
        <v>80</v>
      </c>
      <c r="G23" s="67">
        <v>0</v>
      </c>
      <c r="H23" s="67">
        <v>0</v>
      </c>
      <c r="I23" s="67">
        <v>0</v>
      </c>
      <c r="J23" s="69">
        <v>1</v>
      </c>
      <c r="K23" s="72">
        <v>9.322</v>
      </c>
      <c r="L23" s="78" t="s">
        <v>80</v>
      </c>
      <c r="M23" s="69">
        <v>6</v>
      </c>
      <c r="N23" s="72">
        <v>5865.0043</v>
      </c>
      <c r="O23" s="78" t="s">
        <v>81</v>
      </c>
      <c r="P23" s="94">
        <v>43</v>
      </c>
      <c r="Q23" s="65">
        <v>220</v>
      </c>
      <c r="R23" s="82">
        <v>87</v>
      </c>
      <c r="S23" s="82">
        <v>32893.77</v>
      </c>
      <c r="T23" s="67">
        <v>0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7">
        <v>0</v>
      </c>
      <c r="AA23" s="67">
        <v>0</v>
      </c>
      <c r="AB23" s="67">
        <v>0</v>
      </c>
    </row>
    <row r="24" s="53" customFormat="true" ht="114" spans="1:28">
      <c r="A24" s="65">
        <v>19</v>
      </c>
      <c r="B24" s="73" t="s">
        <v>82</v>
      </c>
      <c r="C24" s="74">
        <v>10</v>
      </c>
      <c r="D24" s="74">
        <v>127</v>
      </c>
      <c r="E24" s="79">
        <v>1579802.2</v>
      </c>
      <c r="F24" s="80" t="s">
        <v>83</v>
      </c>
      <c r="G24" s="74">
        <v>1</v>
      </c>
      <c r="H24" s="81">
        <v>338.72</v>
      </c>
      <c r="I24" s="74" t="s">
        <v>80</v>
      </c>
      <c r="J24" s="74">
        <v>8</v>
      </c>
      <c r="K24" s="81">
        <v>366.49</v>
      </c>
      <c r="L24" s="80" t="s">
        <v>84</v>
      </c>
      <c r="M24" s="74">
        <v>16</v>
      </c>
      <c r="N24" s="79">
        <v>241056.62</v>
      </c>
      <c r="O24" s="80" t="s">
        <v>85</v>
      </c>
      <c r="P24" s="94">
        <v>241</v>
      </c>
      <c r="Q24" s="65">
        <v>1309</v>
      </c>
      <c r="R24" s="82">
        <v>96705.48</v>
      </c>
      <c r="S24" s="82">
        <v>415874.36</v>
      </c>
      <c r="T24" s="67">
        <v>0</v>
      </c>
      <c r="U24" s="67">
        <v>0</v>
      </c>
      <c r="V24" s="67">
        <v>0</v>
      </c>
      <c r="W24" s="67">
        <v>1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</row>
    <row r="25" s="53" customFormat="true" ht="99.75" spans="1:28">
      <c r="A25" s="65">
        <v>20</v>
      </c>
      <c r="B25" s="68" t="s">
        <v>86</v>
      </c>
      <c r="C25" s="67">
        <v>0</v>
      </c>
      <c r="D25" s="69">
        <v>112</v>
      </c>
      <c r="E25" s="72">
        <v>22852.51</v>
      </c>
      <c r="F25" s="78" t="s">
        <v>87</v>
      </c>
      <c r="G25" s="69">
        <v>1</v>
      </c>
      <c r="H25" s="72">
        <v>2.99</v>
      </c>
      <c r="I25" s="78" t="s">
        <v>42</v>
      </c>
      <c r="J25" s="69">
        <v>138</v>
      </c>
      <c r="K25" s="72">
        <v>854.56</v>
      </c>
      <c r="L25" s="78" t="s">
        <v>88</v>
      </c>
      <c r="M25" s="69">
        <v>26</v>
      </c>
      <c r="N25" s="72">
        <v>44967.07</v>
      </c>
      <c r="O25" s="78" t="s">
        <v>89</v>
      </c>
      <c r="P25" s="94">
        <v>150</v>
      </c>
      <c r="Q25" s="65">
        <v>887</v>
      </c>
      <c r="R25" s="82">
        <v>80472.38</v>
      </c>
      <c r="S25" s="82">
        <v>210734.12</v>
      </c>
      <c r="T25" s="67">
        <v>2</v>
      </c>
      <c r="U25" s="67">
        <v>5</v>
      </c>
      <c r="V25" s="67">
        <v>2</v>
      </c>
      <c r="W25" s="67">
        <v>20</v>
      </c>
      <c r="X25" s="67">
        <v>43</v>
      </c>
      <c r="Y25" s="67">
        <v>0</v>
      </c>
      <c r="Z25" s="67">
        <v>0</v>
      </c>
      <c r="AA25" s="67">
        <v>2</v>
      </c>
      <c r="AB25" s="67">
        <v>9</v>
      </c>
    </row>
    <row r="26" s="53" customFormat="true" ht="99.75" spans="1:28">
      <c r="A26" s="65">
        <v>21</v>
      </c>
      <c r="B26" s="68" t="s">
        <v>90</v>
      </c>
      <c r="C26" s="69">
        <v>5</v>
      </c>
      <c r="D26" s="69">
        <v>217</v>
      </c>
      <c r="E26" s="72">
        <v>41040.56</v>
      </c>
      <c r="F26" s="78" t="s">
        <v>91</v>
      </c>
      <c r="G26" s="69">
        <v>7</v>
      </c>
      <c r="H26" s="72">
        <v>27.44</v>
      </c>
      <c r="I26" s="78" t="s">
        <v>92</v>
      </c>
      <c r="J26" s="69">
        <v>293</v>
      </c>
      <c r="K26" s="72">
        <v>1089.45</v>
      </c>
      <c r="L26" s="78" t="s">
        <v>93</v>
      </c>
      <c r="M26" s="69">
        <v>59</v>
      </c>
      <c r="N26" s="72">
        <v>104463.76</v>
      </c>
      <c r="O26" s="78" t="s">
        <v>94</v>
      </c>
      <c r="P26" s="94">
        <v>175</v>
      </c>
      <c r="Q26" s="65">
        <v>1031</v>
      </c>
      <c r="R26" s="82">
        <v>40461.66</v>
      </c>
      <c r="S26" s="82">
        <v>157486.29</v>
      </c>
      <c r="T26" s="67">
        <v>2</v>
      </c>
      <c r="U26" s="67">
        <v>4</v>
      </c>
      <c r="V26" s="67">
        <v>0</v>
      </c>
      <c r="W26" s="67">
        <v>9</v>
      </c>
      <c r="X26" s="67">
        <v>16</v>
      </c>
      <c r="Y26" s="67">
        <v>0</v>
      </c>
      <c r="Z26" s="67">
        <v>2</v>
      </c>
      <c r="AA26" s="67">
        <v>1</v>
      </c>
      <c r="AB26" s="67">
        <v>2</v>
      </c>
    </row>
    <row r="27" s="53" customFormat="true" ht="71.25" spans="1:28">
      <c r="A27" s="65">
        <v>22</v>
      </c>
      <c r="B27" s="68" t="s">
        <v>95</v>
      </c>
      <c r="C27" s="69">
        <v>3</v>
      </c>
      <c r="D27" s="69">
        <v>61</v>
      </c>
      <c r="E27" s="72">
        <v>146332.43</v>
      </c>
      <c r="F27" s="78" t="s">
        <v>96</v>
      </c>
      <c r="G27" s="67">
        <v>0</v>
      </c>
      <c r="H27" s="67">
        <v>0</v>
      </c>
      <c r="I27" s="67">
        <v>0</v>
      </c>
      <c r="J27" s="69">
        <v>4</v>
      </c>
      <c r="K27" s="72">
        <v>155.96</v>
      </c>
      <c r="L27" s="78" t="s">
        <v>97</v>
      </c>
      <c r="M27" s="69">
        <v>7</v>
      </c>
      <c r="N27" s="72">
        <v>4603.2</v>
      </c>
      <c r="O27" s="78" t="s">
        <v>98</v>
      </c>
      <c r="P27" s="94">
        <v>204</v>
      </c>
      <c r="Q27" s="65">
        <v>1169</v>
      </c>
      <c r="R27" s="82">
        <v>65961.18</v>
      </c>
      <c r="S27" s="82">
        <v>389321.53</v>
      </c>
      <c r="T27" s="67">
        <v>0</v>
      </c>
      <c r="U27" s="67">
        <v>3</v>
      </c>
      <c r="V27" s="67">
        <v>0</v>
      </c>
      <c r="W27" s="67">
        <v>1</v>
      </c>
      <c r="X27" s="67">
        <v>0</v>
      </c>
      <c r="Y27" s="67">
        <v>0</v>
      </c>
      <c r="Z27" s="67">
        <v>0</v>
      </c>
      <c r="AA27" s="67">
        <v>0</v>
      </c>
      <c r="AB27" s="67">
        <v>0</v>
      </c>
    </row>
    <row r="28" s="53" customFormat="true" ht="99.75" spans="1:28">
      <c r="A28" s="65">
        <v>23</v>
      </c>
      <c r="B28" s="68" t="s">
        <v>99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9">
        <v>11</v>
      </c>
      <c r="K28" s="72">
        <v>19.3797</v>
      </c>
      <c r="L28" s="78" t="s">
        <v>100</v>
      </c>
      <c r="M28" s="67">
        <v>0</v>
      </c>
      <c r="N28" s="67">
        <v>0</v>
      </c>
      <c r="O28" s="67">
        <v>0</v>
      </c>
      <c r="P28" s="94">
        <v>3</v>
      </c>
      <c r="Q28" s="65">
        <v>12</v>
      </c>
      <c r="R28" s="82">
        <v>111.04</v>
      </c>
      <c r="S28" s="82">
        <v>547.72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0</v>
      </c>
    </row>
    <row r="29" s="53" customFormat="true" ht="57" spans="1:28">
      <c r="A29" s="65">
        <v>24</v>
      </c>
      <c r="B29" s="75" t="s">
        <v>101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76">
        <v>2</v>
      </c>
      <c r="K29" s="83">
        <v>6.014</v>
      </c>
      <c r="L29" s="85" t="s">
        <v>102</v>
      </c>
      <c r="M29" s="67">
        <v>0</v>
      </c>
      <c r="N29" s="67">
        <v>0</v>
      </c>
      <c r="O29" s="67">
        <v>0</v>
      </c>
      <c r="P29" s="94">
        <v>2</v>
      </c>
      <c r="Q29" s="65">
        <v>10</v>
      </c>
      <c r="R29" s="82">
        <v>50.5</v>
      </c>
      <c r="S29" s="82">
        <v>286.7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0</v>
      </c>
    </row>
    <row r="30" s="53" customFormat="true" ht="128.25" spans="1:28">
      <c r="A30" s="65">
        <v>25</v>
      </c>
      <c r="B30" s="68" t="s">
        <v>103</v>
      </c>
      <c r="C30" s="69">
        <v>4</v>
      </c>
      <c r="D30" s="69">
        <v>80</v>
      </c>
      <c r="E30" s="72">
        <v>3835.099223</v>
      </c>
      <c r="F30" s="78" t="s">
        <v>104</v>
      </c>
      <c r="G30" s="69">
        <v>2</v>
      </c>
      <c r="H30" s="72">
        <v>11.36</v>
      </c>
      <c r="I30" s="78" t="s">
        <v>105</v>
      </c>
      <c r="J30" s="69">
        <v>104</v>
      </c>
      <c r="K30" s="72">
        <v>293.2012458</v>
      </c>
      <c r="L30" s="78" t="s">
        <v>106</v>
      </c>
      <c r="M30" s="69">
        <v>14</v>
      </c>
      <c r="N30" s="72">
        <v>10314.33215</v>
      </c>
      <c r="O30" s="78" t="s">
        <v>107</v>
      </c>
      <c r="P30" s="94">
        <v>59</v>
      </c>
      <c r="Q30" s="65">
        <v>349</v>
      </c>
      <c r="R30" s="82">
        <v>15653.84</v>
      </c>
      <c r="S30" s="82">
        <v>30857.26</v>
      </c>
      <c r="T30" s="67">
        <v>2</v>
      </c>
      <c r="U30" s="67">
        <v>15</v>
      </c>
      <c r="V30" s="67">
        <v>0</v>
      </c>
      <c r="W30" s="67">
        <v>1</v>
      </c>
      <c r="X30" s="67">
        <v>3</v>
      </c>
      <c r="Y30" s="67">
        <v>0</v>
      </c>
      <c r="Z30" s="67">
        <v>0</v>
      </c>
      <c r="AA30" s="67">
        <v>0</v>
      </c>
      <c r="AB30" s="67">
        <v>0</v>
      </c>
    </row>
    <row r="31" s="53" customFormat="true" ht="57" spans="1:28">
      <c r="A31" s="65">
        <v>26</v>
      </c>
      <c r="B31" s="68" t="s">
        <v>108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9">
        <v>2</v>
      </c>
      <c r="K31" s="72">
        <v>3.0416</v>
      </c>
      <c r="L31" s="78" t="s">
        <v>109</v>
      </c>
      <c r="M31" s="69">
        <v>3</v>
      </c>
      <c r="N31" s="72">
        <v>5144.72</v>
      </c>
      <c r="O31" s="78" t="s">
        <v>110</v>
      </c>
      <c r="P31" s="94">
        <v>27</v>
      </c>
      <c r="Q31" s="65">
        <v>166</v>
      </c>
      <c r="R31" s="82">
        <v>169.71</v>
      </c>
      <c r="S31" s="82">
        <v>15720.1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</row>
    <row r="32" s="53" customFormat="true" ht="85.5" spans="1:28">
      <c r="A32" s="65">
        <v>27</v>
      </c>
      <c r="B32" s="68" t="s">
        <v>111</v>
      </c>
      <c r="C32" s="69">
        <v>1</v>
      </c>
      <c r="D32" s="69">
        <v>1</v>
      </c>
      <c r="E32" s="72">
        <v>7.965756757</v>
      </c>
      <c r="F32" s="78" t="s">
        <v>112</v>
      </c>
      <c r="G32" s="67">
        <v>0</v>
      </c>
      <c r="H32" s="67">
        <v>0</v>
      </c>
      <c r="I32" s="67">
        <v>0</v>
      </c>
      <c r="J32" s="69">
        <v>7</v>
      </c>
      <c r="K32" s="72">
        <v>56.33375975</v>
      </c>
      <c r="L32" s="78" t="s">
        <v>113</v>
      </c>
      <c r="M32" s="67">
        <v>0</v>
      </c>
      <c r="N32" s="67">
        <v>0</v>
      </c>
      <c r="O32" s="67">
        <v>0</v>
      </c>
      <c r="P32" s="94">
        <v>3</v>
      </c>
      <c r="Q32" s="65">
        <v>10</v>
      </c>
      <c r="R32" s="82">
        <v>263.96</v>
      </c>
      <c r="S32" s="82">
        <v>604.73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</row>
    <row r="33" s="53" customFormat="true" ht="185.25" spans="1:28">
      <c r="A33" s="65">
        <v>28</v>
      </c>
      <c r="B33" s="68" t="s">
        <v>114</v>
      </c>
      <c r="C33" s="69">
        <v>2</v>
      </c>
      <c r="D33" s="69">
        <v>49</v>
      </c>
      <c r="E33" s="72">
        <v>2032.94149</v>
      </c>
      <c r="F33" s="78" t="s">
        <v>115</v>
      </c>
      <c r="G33" s="67">
        <v>0</v>
      </c>
      <c r="H33" s="67">
        <v>0</v>
      </c>
      <c r="I33" s="67">
        <v>0</v>
      </c>
      <c r="J33" s="69">
        <v>38</v>
      </c>
      <c r="K33" s="72">
        <v>149.852</v>
      </c>
      <c r="L33" s="78" t="s">
        <v>116</v>
      </c>
      <c r="M33" s="69">
        <v>1</v>
      </c>
      <c r="N33" s="72">
        <v>794.7386753</v>
      </c>
      <c r="O33" s="78" t="s">
        <v>117</v>
      </c>
      <c r="P33" s="94">
        <v>32</v>
      </c>
      <c r="Q33" s="65">
        <v>148</v>
      </c>
      <c r="R33" s="82">
        <v>4562.36</v>
      </c>
      <c r="S33" s="82">
        <v>12253.49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</row>
    <row r="34" s="53" customFormat="true" ht="57" spans="1:28">
      <c r="A34" s="65">
        <v>29</v>
      </c>
      <c r="B34" s="68" t="s">
        <v>118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0</v>
      </c>
      <c r="I34" s="67">
        <v>0</v>
      </c>
      <c r="J34" s="65">
        <v>3</v>
      </c>
      <c r="K34" s="82">
        <v>10.7045</v>
      </c>
      <c r="L34" s="85" t="s">
        <v>119</v>
      </c>
      <c r="M34" s="65">
        <v>3</v>
      </c>
      <c r="N34" s="86">
        <v>2278.108</v>
      </c>
      <c r="O34" s="85" t="s">
        <v>120</v>
      </c>
      <c r="P34" s="94">
        <v>27</v>
      </c>
      <c r="Q34" s="65">
        <v>198</v>
      </c>
      <c r="R34" s="82">
        <v>210.23</v>
      </c>
      <c r="S34" s="82">
        <v>21270.45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</row>
    <row r="35" s="53" customFormat="true" ht="71.25" spans="1:28">
      <c r="A35" s="65">
        <v>30</v>
      </c>
      <c r="B35" s="68" t="s">
        <v>121</v>
      </c>
      <c r="C35" s="67">
        <v>0</v>
      </c>
      <c r="D35" s="69">
        <v>5</v>
      </c>
      <c r="E35" s="72">
        <v>480.48</v>
      </c>
      <c r="F35" s="78" t="s">
        <v>122</v>
      </c>
      <c r="G35" s="67">
        <v>0</v>
      </c>
      <c r="H35" s="67">
        <v>0</v>
      </c>
      <c r="I35" s="67">
        <v>0</v>
      </c>
      <c r="J35" s="69">
        <v>6</v>
      </c>
      <c r="K35" s="72">
        <v>9.0585</v>
      </c>
      <c r="L35" s="78" t="s">
        <v>123</v>
      </c>
      <c r="M35" s="69">
        <v>9</v>
      </c>
      <c r="N35" s="72">
        <v>17254.33</v>
      </c>
      <c r="O35" s="78" t="s">
        <v>124</v>
      </c>
      <c r="P35" s="94">
        <v>31</v>
      </c>
      <c r="Q35" s="65">
        <v>183</v>
      </c>
      <c r="R35" s="82">
        <v>572.83</v>
      </c>
      <c r="S35" s="82">
        <v>20869.86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7">
        <v>0</v>
      </c>
      <c r="AA35" s="67">
        <v>0</v>
      </c>
      <c r="AB35" s="67">
        <v>0</v>
      </c>
    </row>
    <row r="36" s="53" customFormat="true" ht="85.5" spans="1:28">
      <c r="A36" s="65">
        <v>31</v>
      </c>
      <c r="B36" s="68" t="s">
        <v>125</v>
      </c>
      <c r="C36" s="69">
        <v>1</v>
      </c>
      <c r="D36" s="69">
        <v>46</v>
      </c>
      <c r="E36" s="72">
        <v>6738.37</v>
      </c>
      <c r="F36" s="78" t="s">
        <v>126</v>
      </c>
      <c r="G36" s="69">
        <v>1</v>
      </c>
      <c r="H36" s="72">
        <v>1.56</v>
      </c>
      <c r="I36" s="78" t="s">
        <v>42</v>
      </c>
      <c r="J36" s="69">
        <v>100</v>
      </c>
      <c r="K36" s="72">
        <v>322.90526</v>
      </c>
      <c r="L36" s="78" t="s">
        <v>127</v>
      </c>
      <c r="M36" s="69">
        <v>5</v>
      </c>
      <c r="N36" s="72">
        <v>5545.7559</v>
      </c>
      <c r="O36" s="78" t="s">
        <v>128</v>
      </c>
      <c r="P36" s="94">
        <v>45</v>
      </c>
      <c r="Q36" s="65">
        <v>254</v>
      </c>
      <c r="R36" s="82">
        <v>9237.51</v>
      </c>
      <c r="S36" s="82">
        <v>30165.4</v>
      </c>
      <c r="T36" s="67">
        <v>0</v>
      </c>
      <c r="U36" s="67">
        <v>0</v>
      </c>
      <c r="V36" s="67">
        <v>0</v>
      </c>
      <c r="W36" s="67">
        <v>2</v>
      </c>
      <c r="X36" s="67">
        <v>6</v>
      </c>
      <c r="Y36" s="67">
        <v>0</v>
      </c>
      <c r="Z36" s="67">
        <v>0</v>
      </c>
      <c r="AA36" s="67">
        <v>0</v>
      </c>
      <c r="AB36" s="67">
        <v>0</v>
      </c>
    </row>
    <row r="37" s="53" customFormat="true" ht="28.5" spans="1:28">
      <c r="A37" s="65">
        <v>32</v>
      </c>
      <c r="B37" s="68" t="s">
        <v>129</v>
      </c>
      <c r="C37" s="67">
        <v>0</v>
      </c>
      <c r="D37" s="69">
        <v>2</v>
      </c>
      <c r="E37" s="72">
        <v>898.7</v>
      </c>
      <c r="F37" s="78" t="s">
        <v>130</v>
      </c>
      <c r="G37" s="69">
        <v>1</v>
      </c>
      <c r="H37" s="72">
        <v>9.232</v>
      </c>
      <c r="I37" s="78" t="s">
        <v>42</v>
      </c>
      <c r="J37" s="69">
        <v>2</v>
      </c>
      <c r="K37" s="72">
        <v>4.47</v>
      </c>
      <c r="L37" s="78" t="s">
        <v>131</v>
      </c>
      <c r="M37" s="69">
        <v>2</v>
      </c>
      <c r="N37" s="72">
        <v>2525.6416</v>
      </c>
      <c r="O37" s="78" t="s">
        <v>55</v>
      </c>
      <c r="P37" s="94">
        <v>20</v>
      </c>
      <c r="Q37" s="65">
        <v>56</v>
      </c>
      <c r="R37" s="82">
        <v>2127.92</v>
      </c>
      <c r="S37" s="82">
        <v>4301.7</v>
      </c>
      <c r="T37" s="67">
        <v>0</v>
      </c>
      <c r="U37" s="67">
        <v>0</v>
      </c>
      <c r="V37" s="67">
        <v>0</v>
      </c>
      <c r="W37" s="67">
        <v>1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</row>
    <row r="38" s="53" customFormat="true" ht="42.75" spans="1:28">
      <c r="A38" s="65">
        <v>33</v>
      </c>
      <c r="B38" s="68" t="s">
        <v>132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9">
        <v>4</v>
      </c>
      <c r="K38" s="72">
        <v>11.8503</v>
      </c>
      <c r="L38" s="78" t="s">
        <v>133</v>
      </c>
      <c r="M38" s="67">
        <v>0</v>
      </c>
      <c r="N38" s="67">
        <v>0</v>
      </c>
      <c r="O38" s="67">
        <v>0</v>
      </c>
      <c r="P38" s="94">
        <v>3</v>
      </c>
      <c r="Q38" s="65">
        <v>20</v>
      </c>
      <c r="R38" s="82">
        <v>25.09</v>
      </c>
      <c r="S38" s="82">
        <v>1041.4</v>
      </c>
      <c r="T38" s="67">
        <v>0</v>
      </c>
      <c r="U38" s="67">
        <v>0</v>
      </c>
      <c r="V38" s="67">
        <v>0</v>
      </c>
      <c r="W38" s="67">
        <v>0</v>
      </c>
      <c r="X38" s="67">
        <v>0</v>
      </c>
      <c r="Y38" s="67">
        <v>0</v>
      </c>
      <c r="Z38" s="67">
        <v>0</v>
      </c>
      <c r="AA38" s="67">
        <v>0</v>
      </c>
      <c r="AB38" s="67">
        <v>0</v>
      </c>
    </row>
    <row r="39" s="53" customFormat="true" spans="1:28">
      <c r="A39" s="65">
        <v>34</v>
      </c>
      <c r="B39" s="68" t="s">
        <v>134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9">
        <v>1</v>
      </c>
      <c r="K39" s="72">
        <v>0.18</v>
      </c>
      <c r="L39" s="78" t="s">
        <v>42</v>
      </c>
      <c r="M39" s="67">
        <v>0</v>
      </c>
      <c r="N39" s="67">
        <v>0</v>
      </c>
      <c r="O39" s="67">
        <v>0</v>
      </c>
      <c r="P39" s="94">
        <v>2</v>
      </c>
      <c r="Q39" s="65">
        <v>7</v>
      </c>
      <c r="R39" s="82">
        <v>17.82</v>
      </c>
      <c r="S39" s="82">
        <v>495.83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</row>
    <row r="40" s="53" customFormat="true" ht="28.5" spans="1:28">
      <c r="A40" s="65">
        <v>35</v>
      </c>
      <c r="B40" s="68" t="s">
        <v>135</v>
      </c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9">
        <v>4</v>
      </c>
      <c r="N40" s="72">
        <v>4640.1753</v>
      </c>
      <c r="O40" s="78" t="s">
        <v>136</v>
      </c>
      <c r="P40" s="94">
        <v>18</v>
      </c>
      <c r="Q40" s="65">
        <v>71</v>
      </c>
      <c r="R40" s="82">
        <v>131.6</v>
      </c>
      <c r="S40" s="82">
        <v>3636.12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</row>
    <row r="41" s="53" customFormat="true" ht="99.75" spans="1:28">
      <c r="A41" s="65">
        <v>36</v>
      </c>
      <c r="B41" s="68" t="s">
        <v>137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9">
        <v>9</v>
      </c>
      <c r="K41" s="72">
        <v>7.04</v>
      </c>
      <c r="L41" s="78" t="s">
        <v>138</v>
      </c>
      <c r="M41" s="67">
        <v>0</v>
      </c>
      <c r="N41" s="67">
        <v>0</v>
      </c>
      <c r="O41" s="67">
        <v>0</v>
      </c>
      <c r="P41" s="94">
        <v>3</v>
      </c>
      <c r="Q41" s="65">
        <v>5</v>
      </c>
      <c r="R41" s="82">
        <v>221.79</v>
      </c>
      <c r="S41" s="82">
        <v>722.96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</row>
    <row r="42" s="53" customFormat="true" ht="85.5" spans="1:28">
      <c r="A42" s="65">
        <v>37</v>
      </c>
      <c r="B42" s="68" t="s">
        <v>139</v>
      </c>
      <c r="C42" s="69">
        <v>4</v>
      </c>
      <c r="D42" s="69">
        <v>96</v>
      </c>
      <c r="E42" s="72">
        <v>7369.3538</v>
      </c>
      <c r="F42" s="78" t="s">
        <v>140</v>
      </c>
      <c r="G42" s="69">
        <v>1</v>
      </c>
      <c r="H42" s="72">
        <v>8.0844</v>
      </c>
      <c r="I42" s="78" t="s">
        <v>42</v>
      </c>
      <c r="J42" s="69">
        <v>75</v>
      </c>
      <c r="K42" s="72">
        <v>360.2019</v>
      </c>
      <c r="L42" s="78" t="s">
        <v>141</v>
      </c>
      <c r="M42" s="69">
        <v>21</v>
      </c>
      <c r="N42" s="72">
        <v>24696.6906</v>
      </c>
      <c r="O42" s="78" t="s">
        <v>142</v>
      </c>
      <c r="P42" s="94">
        <v>71</v>
      </c>
      <c r="Q42" s="65">
        <v>346</v>
      </c>
      <c r="R42" s="82">
        <v>19714.89</v>
      </c>
      <c r="S42" s="82">
        <v>37037.29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</row>
    <row r="43" s="53" customFormat="true" ht="57" spans="1:28">
      <c r="A43" s="65">
        <v>38</v>
      </c>
      <c r="B43" s="75" t="s">
        <v>143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5">
        <v>10</v>
      </c>
      <c r="K43" s="82">
        <v>21.37</v>
      </c>
      <c r="L43" s="85" t="s">
        <v>144</v>
      </c>
      <c r="M43" s="67">
        <v>0</v>
      </c>
      <c r="N43" s="67">
        <v>0</v>
      </c>
      <c r="O43" s="67">
        <v>0</v>
      </c>
      <c r="P43" s="94">
        <v>2</v>
      </c>
      <c r="Q43" s="65">
        <v>19</v>
      </c>
      <c r="R43" s="82">
        <v>170.98</v>
      </c>
      <c r="S43" s="82">
        <v>2107.88</v>
      </c>
      <c r="T43" s="67">
        <v>0</v>
      </c>
      <c r="U43" s="67">
        <v>0</v>
      </c>
      <c r="V43" s="67">
        <v>0</v>
      </c>
      <c r="W43" s="67">
        <v>0</v>
      </c>
      <c r="X43" s="67">
        <v>0</v>
      </c>
      <c r="Y43" s="67">
        <v>0</v>
      </c>
      <c r="Z43" s="67">
        <v>0</v>
      </c>
      <c r="AA43" s="67">
        <v>0</v>
      </c>
      <c r="AB43" s="67">
        <v>0</v>
      </c>
    </row>
    <row r="44" s="53" customFormat="true" ht="42.75" spans="1:28">
      <c r="A44" s="65">
        <v>39</v>
      </c>
      <c r="B44" s="71" t="s">
        <v>145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0</v>
      </c>
      <c r="J44" s="78">
        <v>3</v>
      </c>
      <c r="K44" s="90">
        <v>7.86</v>
      </c>
      <c r="L44" s="78" t="s">
        <v>146</v>
      </c>
      <c r="M44" s="67">
        <v>0</v>
      </c>
      <c r="N44" s="67">
        <v>0</v>
      </c>
      <c r="O44" s="67">
        <v>0</v>
      </c>
      <c r="P44" s="94">
        <v>24</v>
      </c>
      <c r="Q44" s="65">
        <v>108</v>
      </c>
      <c r="R44" s="82">
        <v>28.3</v>
      </c>
      <c r="S44" s="82">
        <v>8167.25</v>
      </c>
      <c r="T44" s="67">
        <v>0</v>
      </c>
      <c r="U44" s="67">
        <v>0</v>
      </c>
      <c r="V44" s="67">
        <v>0</v>
      </c>
      <c r="W44" s="67">
        <v>0</v>
      </c>
      <c r="X44" s="67">
        <v>0</v>
      </c>
      <c r="Y44" s="67">
        <v>0</v>
      </c>
      <c r="Z44" s="67">
        <v>0</v>
      </c>
      <c r="AA44" s="67">
        <v>0</v>
      </c>
      <c r="AB44" s="67">
        <v>0</v>
      </c>
    </row>
    <row r="45" s="53" customFormat="true" ht="114" spans="1:28">
      <c r="A45" s="65">
        <v>40</v>
      </c>
      <c r="B45" s="70" t="s">
        <v>147</v>
      </c>
      <c r="C45" s="65">
        <v>18</v>
      </c>
      <c r="D45" s="65">
        <v>769</v>
      </c>
      <c r="E45" s="82">
        <v>145916.7198</v>
      </c>
      <c r="F45" s="76" t="s">
        <v>148</v>
      </c>
      <c r="G45" s="65">
        <v>8</v>
      </c>
      <c r="H45" s="82">
        <v>75.4258</v>
      </c>
      <c r="I45" s="76" t="s">
        <v>149</v>
      </c>
      <c r="J45" s="65">
        <v>366</v>
      </c>
      <c r="K45" s="82">
        <v>3248.3145</v>
      </c>
      <c r="L45" s="76" t="s">
        <v>150</v>
      </c>
      <c r="M45" s="65">
        <v>50</v>
      </c>
      <c r="N45" s="86">
        <v>112845.8556</v>
      </c>
      <c r="O45" s="76" t="s">
        <v>151</v>
      </c>
      <c r="P45" s="94">
        <v>296</v>
      </c>
      <c r="Q45" s="65">
        <v>2494</v>
      </c>
      <c r="R45" s="82">
        <v>145985.04</v>
      </c>
      <c r="S45" s="82">
        <v>474843.5</v>
      </c>
      <c r="T45" s="67">
        <v>4</v>
      </c>
      <c r="U45" s="67">
        <v>13</v>
      </c>
      <c r="V45" s="67">
        <v>3</v>
      </c>
      <c r="W45" s="67">
        <v>10</v>
      </c>
      <c r="X45" s="67">
        <v>31</v>
      </c>
      <c r="Y45" s="67">
        <v>0</v>
      </c>
      <c r="Z45" s="67">
        <v>0</v>
      </c>
      <c r="AA45" s="67">
        <v>0</v>
      </c>
      <c r="AB45" s="67">
        <v>0</v>
      </c>
    </row>
    <row r="46" s="53" customFormat="true" ht="85.5" spans="1:28">
      <c r="A46" s="65">
        <v>41</v>
      </c>
      <c r="B46" s="66" t="s">
        <v>152</v>
      </c>
      <c r="C46" s="67">
        <v>0</v>
      </c>
      <c r="D46" s="76">
        <v>34</v>
      </c>
      <c r="E46" s="83">
        <v>2279.61</v>
      </c>
      <c r="F46" s="76" t="s">
        <v>153</v>
      </c>
      <c r="G46" s="76">
        <v>1</v>
      </c>
      <c r="H46" s="83">
        <v>2.16</v>
      </c>
      <c r="I46" s="76" t="s">
        <v>42</v>
      </c>
      <c r="J46" s="76">
        <v>109</v>
      </c>
      <c r="K46" s="83">
        <v>223.58</v>
      </c>
      <c r="L46" s="76" t="s">
        <v>154</v>
      </c>
      <c r="M46" s="76">
        <v>30</v>
      </c>
      <c r="N46" s="83">
        <v>19666.91</v>
      </c>
      <c r="O46" s="76" t="s">
        <v>155</v>
      </c>
      <c r="P46" s="94">
        <v>48</v>
      </c>
      <c r="Q46" s="65">
        <v>287</v>
      </c>
      <c r="R46" s="82">
        <v>9972.2</v>
      </c>
      <c r="S46" s="82">
        <v>31555.4</v>
      </c>
      <c r="T46" s="67">
        <v>1</v>
      </c>
      <c r="U46" s="67">
        <v>2</v>
      </c>
      <c r="V46" s="67">
        <v>0</v>
      </c>
      <c r="W46" s="67">
        <v>2</v>
      </c>
      <c r="X46" s="67">
        <v>2</v>
      </c>
      <c r="Y46" s="67">
        <v>0</v>
      </c>
      <c r="Z46" s="67">
        <v>0</v>
      </c>
      <c r="AA46" s="67">
        <v>0</v>
      </c>
      <c r="AB46" s="67">
        <v>0</v>
      </c>
    </row>
    <row r="47" s="53" customFormat="true" ht="85.5" spans="1:28">
      <c r="A47" s="65">
        <v>42</v>
      </c>
      <c r="B47" s="68" t="s">
        <v>156</v>
      </c>
      <c r="C47" s="67">
        <v>0</v>
      </c>
      <c r="D47" s="69">
        <v>24</v>
      </c>
      <c r="E47" s="72">
        <v>4639.1562</v>
      </c>
      <c r="F47" s="78" t="s">
        <v>157</v>
      </c>
      <c r="G47" s="67">
        <v>0</v>
      </c>
      <c r="H47" s="67">
        <v>0</v>
      </c>
      <c r="I47" s="67">
        <v>0</v>
      </c>
      <c r="J47" s="69">
        <v>92</v>
      </c>
      <c r="K47" s="72">
        <v>281.0107</v>
      </c>
      <c r="L47" s="78" t="s">
        <v>158</v>
      </c>
      <c r="M47" s="69">
        <v>92</v>
      </c>
      <c r="N47" s="72">
        <v>52232.6641</v>
      </c>
      <c r="O47" s="78" t="s">
        <v>159</v>
      </c>
      <c r="P47" s="94">
        <v>73</v>
      </c>
      <c r="Q47" s="65">
        <v>452</v>
      </c>
      <c r="R47" s="82">
        <v>14592.14</v>
      </c>
      <c r="S47" s="82">
        <v>52779.03</v>
      </c>
      <c r="T47" s="67">
        <v>1</v>
      </c>
      <c r="U47" s="67">
        <v>3</v>
      </c>
      <c r="V47" s="67">
        <v>0</v>
      </c>
      <c r="W47" s="67">
        <v>0</v>
      </c>
      <c r="X47" s="67">
        <v>0</v>
      </c>
      <c r="Y47" s="67">
        <v>0</v>
      </c>
      <c r="Z47" s="67">
        <v>0</v>
      </c>
      <c r="AA47" s="67">
        <v>0</v>
      </c>
      <c r="AB47" s="67">
        <v>0</v>
      </c>
    </row>
    <row r="48" s="53" customFormat="true" ht="99.75" spans="1:28">
      <c r="A48" s="65">
        <v>43</v>
      </c>
      <c r="B48" s="68" t="s">
        <v>160</v>
      </c>
      <c r="C48" s="67">
        <v>0</v>
      </c>
      <c r="D48" s="69">
        <v>10</v>
      </c>
      <c r="E48" s="72">
        <v>279.1748</v>
      </c>
      <c r="F48" s="78" t="s">
        <v>161</v>
      </c>
      <c r="G48" s="67">
        <v>0</v>
      </c>
      <c r="H48" s="67">
        <v>0</v>
      </c>
      <c r="I48" s="67">
        <v>0</v>
      </c>
      <c r="J48" s="69">
        <v>104</v>
      </c>
      <c r="K48" s="72">
        <v>200.8934</v>
      </c>
      <c r="L48" s="78" t="s">
        <v>162</v>
      </c>
      <c r="M48" s="69">
        <v>9</v>
      </c>
      <c r="N48" s="72">
        <v>10451.2527</v>
      </c>
      <c r="O48" s="78" t="s">
        <v>163</v>
      </c>
      <c r="P48" s="94">
        <v>133</v>
      </c>
      <c r="Q48" s="65">
        <v>580</v>
      </c>
      <c r="R48" s="82">
        <v>1608.67</v>
      </c>
      <c r="S48" s="82">
        <v>40411.28</v>
      </c>
      <c r="T48" s="67">
        <v>0</v>
      </c>
      <c r="U48" s="67">
        <v>0</v>
      </c>
      <c r="V48" s="67">
        <v>0</v>
      </c>
      <c r="W48" s="67">
        <v>1</v>
      </c>
      <c r="X48" s="67">
        <v>0</v>
      </c>
      <c r="Y48" s="67">
        <v>0</v>
      </c>
      <c r="Z48" s="67">
        <v>0</v>
      </c>
      <c r="AA48" s="67">
        <v>0</v>
      </c>
      <c r="AB48" s="67">
        <v>0</v>
      </c>
    </row>
    <row r="49" s="53" customFormat="true" ht="71.25" spans="1:28">
      <c r="A49" s="65">
        <v>44</v>
      </c>
      <c r="B49" s="75" t="s">
        <v>164</v>
      </c>
      <c r="C49" s="67">
        <v>0</v>
      </c>
      <c r="D49" s="76">
        <v>29</v>
      </c>
      <c r="E49" s="84">
        <v>29623.493559446</v>
      </c>
      <c r="F49" s="85" t="s">
        <v>165</v>
      </c>
      <c r="G49" s="67">
        <v>0</v>
      </c>
      <c r="H49" s="67">
        <v>0</v>
      </c>
      <c r="I49" s="67">
        <v>0</v>
      </c>
      <c r="J49" s="76">
        <v>1</v>
      </c>
      <c r="K49" s="91">
        <v>13.2827175147</v>
      </c>
      <c r="L49" s="76" t="s">
        <v>166</v>
      </c>
      <c r="M49" s="76">
        <v>3</v>
      </c>
      <c r="N49" s="84">
        <v>11979.0043596317</v>
      </c>
      <c r="O49" s="85" t="s">
        <v>119</v>
      </c>
      <c r="P49" s="94">
        <v>229</v>
      </c>
      <c r="Q49" s="65">
        <v>1150</v>
      </c>
      <c r="R49" s="82">
        <v>89700</v>
      </c>
      <c r="S49" s="82">
        <v>631899.09</v>
      </c>
      <c r="T49" s="67">
        <v>2</v>
      </c>
      <c r="U49" s="67">
        <v>17</v>
      </c>
      <c r="V49" s="67">
        <v>0</v>
      </c>
      <c r="W49" s="67">
        <v>4</v>
      </c>
      <c r="X49" s="67">
        <v>6</v>
      </c>
      <c r="Y49" s="67">
        <v>0</v>
      </c>
      <c r="Z49" s="67">
        <v>0</v>
      </c>
      <c r="AA49" s="67">
        <v>2</v>
      </c>
      <c r="AB49" s="67">
        <v>6</v>
      </c>
    </row>
    <row r="50" s="53" customFormat="true" ht="99.75" spans="1:28">
      <c r="A50" s="65">
        <v>45</v>
      </c>
      <c r="B50" s="68" t="s">
        <v>167</v>
      </c>
      <c r="C50" s="69">
        <v>16</v>
      </c>
      <c r="D50" s="69">
        <v>518</v>
      </c>
      <c r="E50" s="72">
        <v>63550.51703</v>
      </c>
      <c r="F50" s="78" t="s">
        <v>168</v>
      </c>
      <c r="G50" s="69">
        <v>5</v>
      </c>
      <c r="H50" s="72">
        <v>24.73443461</v>
      </c>
      <c r="I50" s="78" t="s">
        <v>169</v>
      </c>
      <c r="J50" s="69">
        <v>293</v>
      </c>
      <c r="K50" s="72">
        <v>2693.331279</v>
      </c>
      <c r="L50" s="78" t="s">
        <v>170</v>
      </c>
      <c r="M50" s="69">
        <v>57</v>
      </c>
      <c r="N50" s="72">
        <v>65951.5093</v>
      </c>
      <c r="O50" s="78" t="s">
        <v>171</v>
      </c>
      <c r="P50" s="94">
        <v>196</v>
      </c>
      <c r="Q50" s="65">
        <v>1549</v>
      </c>
      <c r="R50" s="82">
        <v>123764.58</v>
      </c>
      <c r="S50" s="82">
        <v>256086.95</v>
      </c>
      <c r="T50" s="67">
        <v>0</v>
      </c>
      <c r="U50" s="67">
        <v>3</v>
      </c>
      <c r="V50" s="67">
        <v>0</v>
      </c>
      <c r="W50" s="67">
        <v>4</v>
      </c>
      <c r="X50" s="67">
        <v>10</v>
      </c>
      <c r="Y50" s="67">
        <v>0</v>
      </c>
      <c r="Z50" s="67">
        <v>0</v>
      </c>
      <c r="AA50" s="67">
        <v>1</v>
      </c>
      <c r="AB50" s="67">
        <v>8</v>
      </c>
    </row>
    <row r="51" s="53" customFormat="true" ht="57" spans="1:28">
      <c r="A51" s="65">
        <v>46</v>
      </c>
      <c r="B51" s="68" t="s">
        <v>172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0</v>
      </c>
      <c r="I51" s="67">
        <v>0</v>
      </c>
      <c r="J51" s="69">
        <v>7</v>
      </c>
      <c r="K51" s="72">
        <v>15.13279552</v>
      </c>
      <c r="L51" s="78" t="s">
        <v>173</v>
      </c>
      <c r="M51" s="67">
        <v>0</v>
      </c>
      <c r="N51" s="67">
        <v>0</v>
      </c>
      <c r="O51" s="67">
        <v>0</v>
      </c>
      <c r="P51" s="94">
        <v>15</v>
      </c>
      <c r="Q51" s="65">
        <v>68</v>
      </c>
      <c r="R51" s="82">
        <v>101.89</v>
      </c>
      <c r="S51" s="82">
        <v>1763.68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</row>
    <row r="52" s="53" customFormat="true" spans="1:28">
      <c r="A52" s="65">
        <v>47</v>
      </c>
      <c r="B52" s="71" t="s">
        <v>174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0</v>
      </c>
      <c r="I52" s="67">
        <v>0</v>
      </c>
      <c r="J52" s="78">
        <v>1</v>
      </c>
      <c r="K52" s="90">
        <v>2.264297</v>
      </c>
      <c r="L52" s="78" t="s">
        <v>42</v>
      </c>
      <c r="M52" s="67">
        <v>0</v>
      </c>
      <c r="N52" s="67">
        <v>0</v>
      </c>
      <c r="O52" s="67">
        <v>0</v>
      </c>
      <c r="P52" s="94">
        <v>2</v>
      </c>
      <c r="Q52" s="65">
        <v>7</v>
      </c>
      <c r="R52" s="82">
        <v>4.72</v>
      </c>
      <c r="S52" s="82">
        <v>470.18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</row>
    <row r="53" s="53" customFormat="true" ht="85.5" spans="1:28">
      <c r="A53" s="65">
        <v>48</v>
      </c>
      <c r="B53" s="68" t="s">
        <v>175</v>
      </c>
      <c r="C53" s="67">
        <v>0</v>
      </c>
      <c r="D53" s="69">
        <v>2</v>
      </c>
      <c r="E53" s="72">
        <v>20.81</v>
      </c>
      <c r="F53" s="78" t="s">
        <v>176</v>
      </c>
      <c r="G53" s="67">
        <v>0</v>
      </c>
      <c r="H53" s="67">
        <v>0</v>
      </c>
      <c r="I53" s="67">
        <v>0</v>
      </c>
      <c r="J53" s="69">
        <v>28</v>
      </c>
      <c r="K53" s="72">
        <v>48.44</v>
      </c>
      <c r="L53" s="78" t="s">
        <v>177</v>
      </c>
      <c r="M53" s="69">
        <v>8</v>
      </c>
      <c r="N53" s="72">
        <v>3732.96</v>
      </c>
      <c r="O53" s="78" t="s">
        <v>178</v>
      </c>
      <c r="P53" s="94">
        <v>17</v>
      </c>
      <c r="Q53" s="65">
        <v>144</v>
      </c>
      <c r="R53" s="82">
        <v>704.81</v>
      </c>
      <c r="S53" s="82">
        <v>6146.57</v>
      </c>
      <c r="T53" s="67">
        <v>0</v>
      </c>
      <c r="U53" s="67">
        <v>0</v>
      </c>
      <c r="V53" s="67">
        <v>0</v>
      </c>
      <c r="W53" s="67">
        <v>1</v>
      </c>
      <c r="X53" s="67">
        <v>0</v>
      </c>
      <c r="Y53" s="67">
        <v>0</v>
      </c>
      <c r="Z53" s="67">
        <v>0</v>
      </c>
      <c r="AA53" s="67">
        <v>0</v>
      </c>
      <c r="AB53" s="67">
        <v>0</v>
      </c>
    </row>
    <row r="54" s="53" customFormat="true" spans="1:28">
      <c r="A54" s="65">
        <v>49</v>
      </c>
      <c r="B54" s="68" t="s">
        <v>179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9">
        <v>1</v>
      </c>
      <c r="N54" s="72">
        <v>306.67</v>
      </c>
      <c r="O54" s="78" t="s">
        <v>180</v>
      </c>
      <c r="P54" s="94">
        <v>6</v>
      </c>
      <c r="Q54" s="65">
        <v>41</v>
      </c>
      <c r="R54" s="82">
        <v>89.62</v>
      </c>
      <c r="S54" s="82">
        <v>4605.65</v>
      </c>
      <c r="T54" s="67">
        <v>0</v>
      </c>
      <c r="U54" s="67">
        <v>0</v>
      </c>
      <c r="V54" s="67">
        <v>0</v>
      </c>
      <c r="W54" s="67">
        <v>0</v>
      </c>
      <c r="X54" s="67">
        <v>0</v>
      </c>
      <c r="Y54" s="67">
        <v>0</v>
      </c>
      <c r="Z54" s="67">
        <v>0</v>
      </c>
      <c r="AA54" s="67">
        <v>0</v>
      </c>
      <c r="AB54" s="67">
        <v>0</v>
      </c>
    </row>
    <row r="55" s="53" customFormat="true" ht="42.75" spans="1:28">
      <c r="A55" s="65">
        <v>50</v>
      </c>
      <c r="B55" s="68" t="s">
        <v>181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9">
        <v>2</v>
      </c>
      <c r="K55" s="72">
        <v>4.25</v>
      </c>
      <c r="L55" s="78" t="s">
        <v>182</v>
      </c>
      <c r="M55" s="67">
        <v>0</v>
      </c>
      <c r="N55" s="67">
        <v>0</v>
      </c>
      <c r="O55" s="67">
        <v>0</v>
      </c>
      <c r="P55" s="94">
        <v>6</v>
      </c>
      <c r="Q55" s="65">
        <v>24</v>
      </c>
      <c r="R55" s="82">
        <v>28.3</v>
      </c>
      <c r="S55" s="82">
        <v>2242.3</v>
      </c>
      <c r="T55" s="67">
        <v>0</v>
      </c>
      <c r="U55" s="67">
        <v>0</v>
      </c>
      <c r="V55" s="67">
        <v>0</v>
      </c>
      <c r="W55" s="67">
        <v>0</v>
      </c>
      <c r="X55" s="67">
        <v>0</v>
      </c>
      <c r="Y55" s="67">
        <v>0</v>
      </c>
      <c r="Z55" s="67">
        <v>0</v>
      </c>
      <c r="AA55" s="67">
        <v>0</v>
      </c>
      <c r="AB55" s="67">
        <v>0</v>
      </c>
    </row>
    <row r="56" s="53" customFormat="true" ht="42.75" spans="1:28">
      <c r="A56" s="65">
        <v>51</v>
      </c>
      <c r="B56" s="68" t="s">
        <v>183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9">
        <v>3</v>
      </c>
      <c r="K56" s="72">
        <v>2.65</v>
      </c>
      <c r="L56" s="78" t="s">
        <v>184</v>
      </c>
      <c r="M56" s="67">
        <v>0</v>
      </c>
      <c r="N56" s="67">
        <v>0</v>
      </c>
      <c r="O56" s="67">
        <v>0</v>
      </c>
      <c r="P56" s="94">
        <v>3</v>
      </c>
      <c r="Q56" s="65">
        <v>9</v>
      </c>
      <c r="R56" s="82">
        <v>86.14</v>
      </c>
      <c r="S56" s="82">
        <v>301.06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</row>
    <row r="57" s="53" customFormat="true" ht="128.25" spans="1:28">
      <c r="A57" s="65">
        <v>52</v>
      </c>
      <c r="B57" s="68" t="s">
        <v>185</v>
      </c>
      <c r="C57" s="69">
        <v>3</v>
      </c>
      <c r="D57" s="69">
        <v>87</v>
      </c>
      <c r="E57" s="72">
        <v>6724.7256</v>
      </c>
      <c r="F57" s="78" t="s">
        <v>186</v>
      </c>
      <c r="G57" s="69">
        <v>1</v>
      </c>
      <c r="H57" s="72">
        <v>8.0878</v>
      </c>
      <c r="I57" s="78" t="s">
        <v>80</v>
      </c>
      <c r="J57" s="69">
        <v>140</v>
      </c>
      <c r="K57" s="72">
        <v>380.8851</v>
      </c>
      <c r="L57" s="78" t="s">
        <v>187</v>
      </c>
      <c r="M57" s="69">
        <v>20</v>
      </c>
      <c r="N57" s="95">
        <v>27302.5227</v>
      </c>
      <c r="O57" s="78" t="s">
        <v>188</v>
      </c>
      <c r="P57" s="94">
        <v>112</v>
      </c>
      <c r="Q57" s="65">
        <v>553</v>
      </c>
      <c r="R57" s="82">
        <v>20445.12</v>
      </c>
      <c r="S57" s="82">
        <v>68343.78</v>
      </c>
      <c r="T57" s="67">
        <v>1</v>
      </c>
      <c r="U57" s="67">
        <v>5</v>
      </c>
      <c r="V57" s="67">
        <v>0</v>
      </c>
      <c r="W57" s="67">
        <v>2</v>
      </c>
      <c r="X57" s="67">
        <v>4</v>
      </c>
      <c r="Y57" s="67">
        <v>0</v>
      </c>
      <c r="Z57" s="67">
        <v>0</v>
      </c>
      <c r="AA57" s="67">
        <v>1</v>
      </c>
      <c r="AB57" s="67">
        <v>3</v>
      </c>
    </row>
    <row r="58" s="53" customFormat="true" ht="57" spans="1:28">
      <c r="A58" s="65">
        <v>53</v>
      </c>
      <c r="B58" s="68" t="s">
        <v>189</v>
      </c>
      <c r="C58" s="67">
        <v>0</v>
      </c>
      <c r="D58" s="72">
        <v>0</v>
      </c>
      <c r="E58" s="67">
        <v>0</v>
      </c>
      <c r="F58" s="67">
        <v>0</v>
      </c>
      <c r="G58" s="72">
        <v>0</v>
      </c>
      <c r="H58" s="72">
        <v>0</v>
      </c>
      <c r="I58" s="72">
        <v>0</v>
      </c>
      <c r="J58" s="69">
        <v>4</v>
      </c>
      <c r="K58" s="72">
        <v>42.4</v>
      </c>
      <c r="L58" s="78" t="s">
        <v>190</v>
      </c>
      <c r="M58" s="67">
        <v>0</v>
      </c>
      <c r="N58" s="67">
        <v>0</v>
      </c>
      <c r="O58" s="67">
        <v>0</v>
      </c>
      <c r="P58" s="94">
        <v>2</v>
      </c>
      <c r="Q58" s="65">
        <v>6</v>
      </c>
      <c r="R58" s="82">
        <v>78</v>
      </c>
      <c r="S58" s="82">
        <v>696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</row>
    <row r="59" s="53" customFormat="true" ht="28.5" spans="1:28">
      <c r="A59" s="65">
        <v>54</v>
      </c>
      <c r="B59" s="68" t="s">
        <v>191</v>
      </c>
      <c r="C59" s="67">
        <v>0</v>
      </c>
      <c r="D59" s="69">
        <v>2</v>
      </c>
      <c r="E59" s="72">
        <v>36.67</v>
      </c>
      <c r="F59" s="78" t="s">
        <v>105</v>
      </c>
      <c r="G59" s="72">
        <v>0</v>
      </c>
      <c r="H59" s="72">
        <v>0</v>
      </c>
      <c r="I59" s="72">
        <v>0</v>
      </c>
      <c r="J59" s="69">
        <v>1</v>
      </c>
      <c r="K59" s="72">
        <v>0.047</v>
      </c>
      <c r="L59" s="78" t="s">
        <v>76</v>
      </c>
      <c r="M59" s="67">
        <v>0</v>
      </c>
      <c r="N59" s="67">
        <v>0</v>
      </c>
      <c r="O59" s="67">
        <v>0</v>
      </c>
      <c r="P59" s="94">
        <v>3</v>
      </c>
      <c r="Q59" s="65">
        <v>16</v>
      </c>
      <c r="R59" s="82">
        <v>141.07</v>
      </c>
      <c r="S59" s="82">
        <v>1293.43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</row>
    <row r="60" s="53" customFormat="true" ht="85.5" spans="1:28">
      <c r="A60" s="65">
        <v>55</v>
      </c>
      <c r="B60" s="75" t="s">
        <v>192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5">
        <v>20</v>
      </c>
      <c r="K60" s="82">
        <v>25.72</v>
      </c>
      <c r="L60" s="85" t="s">
        <v>193</v>
      </c>
      <c r="M60" s="67">
        <v>0</v>
      </c>
      <c r="N60" s="67">
        <v>0</v>
      </c>
      <c r="O60" s="67">
        <v>0</v>
      </c>
      <c r="P60" s="94">
        <v>4</v>
      </c>
      <c r="Q60" s="65">
        <v>28</v>
      </c>
      <c r="R60" s="82">
        <v>192.92</v>
      </c>
      <c r="S60" s="82">
        <v>2477.9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</row>
    <row r="61" s="53" customFormat="true" ht="85.5" spans="1:28">
      <c r="A61" s="65">
        <v>56</v>
      </c>
      <c r="B61" s="68" t="s">
        <v>194</v>
      </c>
      <c r="C61" s="67">
        <v>0</v>
      </c>
      <c r="D61" s="69">
        <v>4</v>
      </c>
      <c r="E61" s="72">
        <v>172.9595991</v>
      </c>
      <c r="F61" s="78" t="s">
        <v>195</v>
      </c>
      <c r="G61" s="67">
        <v>0</v>
      </c>
      <c r="H61" s="67">
        <v>0</v>
      </c>
      <c r="I61" s="67">
        <v>0</v>
      </c>
      <c r="J61" s="69">
        <v>8</v>
      </c>
      <c r="K61" s="72">
        <v>8.720223563</v>
      </c>
      <c r="L61" s="78" t="s">
        <v>196</v>
      </c>
      <c r="M61" s="69">
        <v>6</v>
      </c>
      <c r="N61" s="72">
        <v>4408.687697</v>
      </c>
      <c r="O61" s="78" t="s">
        <v>197</v>
      </c>
      <c r="P61" s="94">
        <v>17</v>
      </c>
      <c r="Q61" s="65">
        <v>87</v>
      </c>
      <c r="R61" s="82">
        <v>2166.47</v>
      </c>
      <c r="S61" s="82">
        <v>6158.86</v>
      </c>
      <c r="T61" s="67">
        <v>0</v>
      </c>
      <c r="U61" s="67">
        <v>2</v>
      </c>
      <c r="V61" s="67">
        <v>0</v>
      </c>
      <c r="W61" s="67">
        <v>1</v>
      </c>
      <c r="X61" s="67">
        <v>2</v>
      </c>
      <c r="Y61" s="67">
        <v>0</v>
      </c>
      <c r="Z61" s="67">
        <v>0</v>
      </c>
      <c r="AA61" s="67">
        <v>0</v>
      </c>
      <c r="AB61" s="67">
        <v>0</v>
      </c>
    </row>
    <row r="62" s="53" customFormat="true" ht="99.75" spans="1:28">
      <c r="A62" s="65">
        <v>57</v>
      </c>
      <c r="B62" s="68" t="s">
        <v>198</v>
      </c>
      <c r="C62" s="67">
        <v>0</v>
      </c>
      <c r="D62" s="67">
        <v>0</v>
      </c>
      <c r="E62" s="67">
        <v>0</v>
      </c>
      <c r="F62" s="67">
        <v>0</v>
      </c>
      <c r="G62" s="67">
        <v>0</v>
      </c>
      <c r="H62" s="67">
        <v>0</v>
      </c>
      <c r="I62" s="67">
        <v>0</v>
      </c>
      <c r="J62" s="69">
        <v>14</v>
      </c>
      <c r="K62" s="72">
        <v>14.98</v>
      </c>
      <c r="L62" s="78" t="s">
        <v>199</v>
      </c>
      <c r="M62" s="67">
        <v>0</v>
      </c>
      <c r="N62" s="67">
        <v>0</v>
      </c>
      <c r="O62" s="67">
        <v>0</v>
      </c>
      <c r="P62" s="94">
        <v>16</v>
      </c>
      <c r="Q62" s="65">
        <v>74</v>
      </c>
      <c r="R62" s="82">
        <v>27.36</v>
      </c>
      <c r="S62" s="82">
        <v>2487.68</v>
      </c>
      <c r="T62" s="67">
        <v>0</v>
      </c>
      <c r="U62" s="67">
        <v>0</v>
      </c>
      <c r="V62" s="67">
        <v>0</v>
      </c>
      <c r="W62" s="67">
        <v>0</v>
      </c>
      <c r="X62" s="67">
        <v>0</v>
      </c>
      <c r="Y62" s="67">
        <v>0</v>
      </c>
      <c r="Z62" s="67">
        <v>0</v>
      </c>
      <c r="AA62" s="67">
        <v>0</v>
      </c>
      <c r="AB62" s="67">
        <v>0</v>
      </c>
    </row>
    <row r="63" s="53" customFormat="true" ht="28.5" spans="1:28">
      <c r="A63" s="65">
        <v>58</v>
      </c>
      <c r="B63" s="68" t="s">
        <v>200</v>
      </c>
      <c r="C63" s="67">
        <v>0</v>
      </c>
      <c r="D63" s="67">
        <v>0</v>
      </c>
      <c r="E63" s="67">
        <v>0</v>
      </c>
      <c r="F63" s="67">
        <v>0</v>
      </c>
      <c r="G63" s="67">
        <v>0</v>
      </c>
      <c r="H63" s="67">
        <v>0</v>
      </c>
      <c r="I63" s="67">
        <v>0</v>
      </c>
      <c r="J63" s="67">
        <v>0</v>
      </c>
      <c r="K63" s="67">
        <v>0</v>
      </c>
      <c r="L63" s="67">
        <v>0</v>
      </c>
      <c r="M63" s="69">
        <v>2</v>
      </c>
      <c r="N63" s="72">
        <v>675.62</v>
      </c>
      <c r="O63" s="78" t="s">
        <v>201</v>
      </c>
      <c r="P63" s="94">
        <v>2</v>
      </c>
      <c r="Q63" s="65">
        <v>5</v>
      </c>
      <c r="R63" s="82">
        <v>113.21</v>
      </c>
      <c r="S63" s="82">
        <v>241.76</v>
      </c>
      <c r="T63" s="67">
        <v>0</v>
      </c>
      <c r="U63" s="67">
        <v>0</v>
      </c>
      <c r="V63" s="67">
        <v>0</v>
      </c>
      <c r="W63" s="67">
        <v>0</v>
      </c>
      <c r="X63" s="67">
        <v>0</v>
      </c>
      <c r="Y63" s="67">
        <v>0</v>
      </c>
      <c r="Z63" s="67">
        <v>0</v>
      </c>
      <c r="AA63" s="67">
        <v>0</v>
      </c>
      <c r="AB63" s="67">
        <v>0</v>
      </c>
    </row>
    <row r="64" s="53" customFormat="true" ht="142.5" spans="1:28">
      <c r="A64" s="65">
        <v>59</v>
      </c>
      <c r="B64" s="75" t="s">
        <v>202</v>
      </c>
      <c r="C64" s="67">
        <v>0</v>
      </c>
      <c r="D64" s="65">
        <v>3</v>
      </c>
      <c r="E64" s="86">
        <v>87.29</v>
      </c>
      <c r="F64" s="76" t="s">
        <v>146</v>
      </c>
      <c r="G64" s="67">
        <v>0</v>
      </c>
      <c r="H64" s="67">
        <v>0</v>
      </c>
      <c r="I64" s="67">
        <v>0</v>
      </c>
      <c r="J64" s="65">
        <v>18</v>
      </c>
      <c r="K64" s="82">
        <v>97.47</v>
      </c>
      <c r="L64" s="78" t="s">
        <v>203</v>
      </c>
      <c r="M64" s="67">
        <v>0</v>
      </c>
      <c r="N64" s="67">
        <v>0</v>
      </c>
      <c r="O64" s="67">
        <v>0</v>
      </c>
      <c r="P64" s="94">
        <v>6</v>
      </c>
      <c r="Q64" s="65">
        <v>60</v>
      </c>
      <c r="R64" s="101">
        <v>96</v>
      </c>
      <c r="S64" s="101">
        <v>2200.52</v>
      </c>
      <c r="T64" s="67">
        <v>0</v>
      </c>
      <c r="U64" s="67">
        <v>0</v>
      </c>
      <c r="V64" s="67">
        <v>0</v>
      </c>
      <c r="W64" s="67">
        <v>0</v>
      </c>
      <c r="X64" s="67">
        <v>0</v>
      </c>
      <c r="Y64" s="67">
        <v>1</v>
      </c>
      <c r="Z64" s="67">
        <v>0</v>
      </c>
      <c r="AA64" s="67">
        <v>0</v>
      </c>
      <c r="AB64" s="67">
        <v>0</v>
      </c>
    </row>
    <row r="65" s="53" customFormat="true" ht="85.5" spans="1:28">
      <c r="A65" s="65">
        <v>60</v>
      </c>
      <c r="B65" s="68" t="s">
        <v>204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9">
        <v>11</v>
      </c>
      <c r="K65" s="72">
        <v>16.6645</v>
      </c>
      <c r="L65" s="78" t="s">
        <v>205</v>
      </c>
      <c r="M65" s="67">
        <v>0</v>
      </c>
      <c r="N65" s="67">
        <v>0</v>
      </c>
      <c r="O65" s="67">
        <v>0</v>
      </c>
      <c r="P65" s="94">
        <v>3</v>
      </c>
      <c r="Q65" s="65">
        <v>8</v>
      </c>
      <c r="R65" s="82">
        <v>102.36</v>
      </c>
      <c r="S65" s="82">
        <v>610.34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</row>
    <row r="66" s="53" customFormat="true" spans="1:28">
      <c r="A66" s="65">
        <v>61</v>
      </c>
      <c r="B66" s="68" t="s">
        <v>206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0</v>
      </c>
      <c r="I66" s="67">
        <v>0</v>
      </c>
      <c r="J66" s="69">
        <v>3</v>
      </c>
      <c r="K66" s="72">
        <v>1.5479</v>
      </c>
      <c r="L66" s="78" t="s">
        <v>207</v>
      </c>
      <c r="M66" s="67">
        <v>0</v>
      </c>
      <c r="N66" s="67">
        <v>0</v>
      </c>
      <c r="O66" s="67">
        <v>0</v>
      </c>
      <c r="P66" s="94">
        <v>6</v>
      </c>
      <c r="Q66" s="65">
        <v>18</v>
      </c>
      <c r="R66" s="82">
        <v>34.15</v>
      </c>
      <c r="S66" s="82">
        <v>646.64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</row>
    <row r="67" s="53" customFormat="true" spans="1:28">
      <c r="A67" s="65">
        <v>62</v>
      </c>
      <c r="B67" s="68" t="s">
        <v>208</v>
      </c>
      <c r="C67" s="72">
        <v>0</v>
      </c>
      <c r="D67" s="69">
        <v>1</v>
      </c>
      <c r="E67" s="72">
        <v>4.49</v>
      </c>
      <c r="F67" s="78" t="s">
        <v>42</v>
      </c>
      <c r="G67" s="67">
        <v>0</v>
      </c>
      <c r="H67" s="67">
        <v>0</v>
      </c>
      <c r="I67" s="67">
        <v>0</v>
      </c>
      <c r="J67" s="69">
        <v>1</v>
      </c>
      <c r="K67" s="72">
        <v>110.12</v>
      </c>
      <c r="L67" s="78" t="s">
        <v>42</v>
      </c>
      <c r="M67" s="67">
        <v>0</v>
      </c>
      <c r="N67" s="67">
        <v>0</v>
      </c>
      <c r="O67" s="67">
        <v>0</v>
      </c>
      <c r="P67" s="94">
        <v>6</v>
      </c>
      <c r="Q67" s="65">
        <v>8</v>
      </c>
      <c r="R67" s="82">
        <v>174.53</v>
      </c>
      <c r="S67" s="82">
        <v>210.69</v>
      </c>
      <c r="T67" s="67">
        <v>0</v>
      </c>
      <c r="U67" s="67">
        <v>0</v>
      </c>
      <c r="V67" s="67">
        <v>0</v>
      </c>
      <c r="W67" s="67">
        <v>0</v>
      </c>
      <c r="X67" s="67">
        <v>0</v>
      </c>
      <c r="Y67" s="67">
        <v>1</v>
      </c>
      <c r="Z67" s="67">
        <v>0</v>
      </c>
      <c r="AA67" s="67">
        <v>0</v>
      </c>
      <c r="AB67" s="67">
        <v>0</v>
      </c>
    </row>
    <row r="68" s="53" customFormat="true" ht="42.75" spans="1:28">
      <c r="A68" s="65">
        <v>63</v>
      </c>
      <c r="B68" s="70" t="s">
        <v>209</v>
      </c>
      <c r="C68" s="67">
        <v>0</v>
      </c>
      <c r="D68" s="67">
        <v>0</v>
      </c>
      <c r="E68" s="67">
        <v>0</v>
      </c>
      <c r="F68" s="67">
        <v>0</v>
      </c>
      <c r="G68" s="67">
        <v>0</v>
      </c>
      <c r="H68" s="67">
        <v>0</v>
      </c>
      <c r="I68" s="67">
        <v>0</v>
      </c>
      <c r="J68" s="69">
        <v>1</v>
      </c>
      <c r="K68" s="72">
        <v>1.04</v>
      </c>
      <c r="L68" s="78" t="s">
        <v>42</v>
      </c>
      <c r="M68" s="69">
        <v>2</v>
      </c>
      <c r="N68" s="72">
        <v>1172.483615</v>
      </c>
      <c r="O68" s="78" t="s">
        <v>210</v>
      </c>
      <c r="P68" s="94">
        <v>18</v>
      </c>
      <c r="Q68" s="65">
        <v>75</v>
      </c>
      <c r="R68" s="82">
        <v>85</v>
      </c>
      <c r="S68" s="82">
        <v>4622.84</v>
      </c>
      <c r="T68" s="67">
        <v>0</v>
      </c>
      <c r="U68" s="67">
        <v>0</v>
      </c>
      <c r="V68" s="67">
        <v>0</v>
      </c>
      <c r="W68" s="67">
        <v>1</v>
      </c>
      <c r="X68" s="67">
        <v>0</v>
      </c>
      <c r="Y68" s="67">
        <v>0</v>
      </c>
      <c r="Z68" s="67">
        <v>0</v>
      </c>
      <c r="AA68" s="67">
        <v>0</v>
      </c>
      <c r="AB68" s="67">
        <v>0</v>
      </c>
    </row>
    <row r="69" s="53" customFormat="true" ht="142.5" spans="1:28">
      <c r="A69" s="65">
        <v>64</v>
      </c>
      <c r="B69" s="68" t="s">
        <v>211</v>
      </c>
      <c r="C69" s="67">
        <v>0</v>
      </c>
      <c r="D69" s="69">
        <v>38</v>
      </c>
      <c r="E69" s="72">
        <v>6219.006472</v>
      </c>
      <c r="F69" s="78" t="s">
        <v>212</v>
      </c>
      <c r="G69" s="67">
        <v>0</v>
      </c>
      <c r="H69" s="67">
        <v>0</v>
      </c>
      <c r="I69" s="67">
        <v>0</v>
      </c>
      <c r="J69" s="69">
        <v>23</v>
      </c>
      <c r="K69" s="72">
        <v>54.03</v>
      </c>
      <c r="L69" s="78" t="s">
        <v>213</v>
      </c>
      <c r="M69" s="69">
        <v>6</v>
      </c>
      <c r="N69" s="72">
        <v>5530.54</v>
      </c>
      <c r="O69" s="78" t="s">
        <v>214</v>
      </c>
      <c r="P69" s="94">
        <v>51</v>
      </c>
      <c r="Q69" s="65">
        <v>134</v>
      </c>
      <c r="R69" s="82">
        <v>13302.69</v>
      </c>
      <c r="S69" s="82">
        <v>16242.6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</row>
    <row r="70" s="53" customFormat="true" spans="1:28">
      <c r="A70" s="65">
        <v>65</v>
      </c>
      <c r="B70" s="68" t="s">
        <v>215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9">
        <v>1</v>
      </c>
      <c r="K70" s="72">
        <v>0.3042</v>
      </c>
      <c r="L70" s="78" t="s">
        <v>42</v>
      </c>
      <c r="M70" s="67">
        <v>0</v>
      </c>
      <c r="N70" s="67">
        <v>0</v>
      </c>
      <c r="O70" s="67">
        <v>0</v>
      </c>
      <c r="P70" s="94">
        <v>2</v>
      </c>
      <c r="Q70" s="65">
        <v>16</v>
      </c>
      <c r="R70" s="82">
        <v>16.98</v>
      </c>
      <c r="S70" s="82">
        <v>510.38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</row>
    <row r="71" s="53" customFormat="true" ht="85.5" spans="1:28">
      <c r="A71" s="65">
        <v>66</v>
      </c>
      <c r="B71" s="75" t="s">
        <v>216</v>
      </c>
      <c r="C71" s="67">
        <v>0</v>
      </c>
      <c r="D71" s="65">
        <v>12</v>
      </c>
      <c r="E71" s="82">
        <v>2252.5787</v>
      </c>
      <c r="F71" s="76" t="s">
        <v>217</v>
      </c>
      <c r="G71" s="67">
        <v>0</v>
      </c>
      <c r="H71" s="67">
        <v>0</v>
      </c>
      <c r="I71" s="67">
        <v>0</v>
      </c>
      <c r="J71" s="65">
        <v>54</v>
      </c>
      <c r="K71" s="82">
        <v>903.7363</v>
      </c>
      <c r="L71" s="76" t="s">
        <v>218</v>
      </c>
      <c r="M71" s="65">
        <v>4</v>
      </c>
      <c r="N71" s="83">
        <v>2845.0273</v>
      </c>
      <c r="O71" s="76" t="s">
        <v>219</v>
      </c>
      <c r="P71" s="94">
        <v>42</v>
      </c>
      <c r="Q71" s="65">
        <v>254</v>
      </c>
      <c r="R71" s="82">
        <v>11126.54</v>
      </c>
      <c r="S71" s="82">
        <v>35309.05</v>
      </c>
      <c r="T71" s="67">
        <v>1</v>
      </c>
      <c r="U71" s="67">
        <v>6</v>
      </c>
      <c r="V71" s="67">
        <v>0</v>
      </c>
      <c r="W71" s="67">
        <v>4</v>
      </c>
      <c r="X71" s="67">
        <v>6</v>
      </c>
      <c r="Y71" s="67">
        <v>0</v>
      </c>
      <c r="Z71" s="67">
        <v>0</v>
      </c>
      <c r="AA71" s="67">
        <v>1</v>
      </c>
      <c r="AB71" s="67">
        <v>6</v>
      </c>
    </row>
    <row r="72" s="53" customFormat="true" ht="114" spans="1:28">
      <c r="A72" s="65">
        <v>67</v>
      </c>
      <c r="B72" s="68" t="s">
        <v>220</v>
      </c>
      <c r="C72" s="69">
        <v>1</v>
      </c>
      <c r="D72" s="69">
        <v>92</v>
      </c>
      <c r="E72" s="72">
        <v>6237.16</v>
      </c>
      <c r="F72" s="78" t="s">
        <v>221</v>
      </c>
      <c r="G72" s="69">
        <v>2</v>
      </c>
      <c r="H72" s="72">
        <v>58.21</v>
      </c>
      <c r="I72" s="78" t="s">
        <v>105</v>
      </c>
      <c r="J72" s="69">
        <v>99</v>
      </c>
      <c r="K72" s="72">
        <v>302.64</v>
      </c>
      <c r="L72" s="78" t="s">
        <v>222</v>
      </c>
      <c r="M72" s="69">
        <v>20</v>
      </c>
      <c r="N72" s="72">
        <v>12005.86</v>
      </c>
      <c r="O72" s="78" t="s">
        <v>223</v>
      </c>
      <c r="P72" s="94">
        <v>85</v>
      </c>
      <c r="Q72" s="65">
        <v>386</v>
      </c>
      <c r="R72" s="82">
        <v>15518.62</v>
      </c>
      <c r="S72" s="82">
        <v>52937.55</v>
      </c>
      <c r="T72" s="67">
        <v>0</v>
      </c>
      <c r="U72" s="67">
        <v>0</v>
      </c>
      <c r="V72" s="67">
        <v>0</v>
      </c>
      <c r="W72" s="67">
        <v>5</v>
      </c>
      <c r="X72" s="67">
        <v>13</v>
      </c>
      <c r="Y72" s="67">
        <v>0</v>
      </c>
      <c r="Z72" s="67">
        <v>0</v>
      </c>
      <c r="AA72" s="67">
        <v>0</v>
      </c>
      <c r="AB72" s="67">
        <v>0</v>
      </c>
    </row>
    <row r="73" s="53" customFormat="true" ht="99.75" spans="1:28">
      <c r="A73" s="65">
        <v>68</v>
      </c>
      <c r="B73" s="68" t="s">
        <v>224</v>
      </c>
      <c r="C73" s="69">
        <v>20</v>
      </c>
      <c r="D73" s="69">
        <v>756</v>
      </c>
      <c r="E73" s="72">
        <v>92098.36913</v>
      </c>
      <c r="F73" s="78" t="s">
        <v>225</v>
      </c>
      <c r="G73" s="69">
        <v>17</v>
      </c>
      <c r="H73" s="72">
        <v>123.75</v>
      </c>
      <c r="I73" s="78" t="s">
        <v>226</v>
      </c>
      <c r="J73" s="69">
        <v>350</v>
      </c>
      <c r="K73" s="72">
        <v>2256.94</v>
      </c>
      <c r="L73" s="78" t="s">
        <v>227</v>
      </c>
      <c r="M73" s="69">
        <v>50</v>
      </c>
      <c r="N73" s="72">
        <v>60363.26</v>
      </c>
      <c r="O73" s="78" t="s">
        <v>228</v>
      </c>
      <c r="P73" s="94">
        <v>241</v>
      </c>
      <c r="Q73" s="65">
        <v>2404</v>
      </c>
      <c r="R73" s="82">
        <v>155707.66</v>
      </c>
      <c r="S73" s="82">
        <v>296874.12</v>
      </c>
      <c r="T73" s="67">
        <v>3</v>
      </c>
      <c r="U73" s="67">
        <v>9</v>
      </c>
      <c r="V73" s="67">
        <v>0</v>
      </c>
      <c r="W73" s="67">
        <v>6</v>
      </c>
      <c r="X73" s="67">
        <v>12</v>
      </c>
      <c r="Y73" s="67">
        <v>0</v>
      </c>
      <c r="Z73" s="67">
        <v>0</v>
      </c>
      <c r="AA73" s="67">
        <v>2</v>
      </c>
      <c r="AB73" s="67">
        <v>6</v>
      </c>
    </row>
    <row r="74" s="53" customFormat="true" ht="99.75" spans="1:28">
      <c r="A74" s="65">
        <v>69</v>
      </c>
      <c r="B74" s="68" t="s">
        <v>229</v>
      </c>
      <c r="C74" s="67">
        <v>0</v>
      </c>
      <c r="D74" s="69">
        <v>5</v>
      </c>
      <c r="E74" s="72">
        <v>770.3958</v>
      </c>
      <c r="F74" s="78" t="s">
        <v>230</v>
      </c>
      <c r="G74" s="67">
        <v>0</v>
      </c>
      <c r="H74" s="67">
        <v>0</v>
      </c>
      <c r="I74" s="67">
        <v>0</v>
      </c>
      <c r="J74" s="69">
        <v>11</v>
      </c>
      <c r="K74" s="72">
        <v>26.1346</v>
      </c>
      <c r="L74" s="78" t="s">
        <v>231</v>
      </c>
      <c r="M74" s="67">
        <v>0</v>
      </c>
      <c r="N74" s="67">
        <v>0</v>
      </c>
      <c r="O74" s="67">
        <v>0</v>
      </c>
      <c r="P74" s="94">
        <v>34</v>
      </c>
      <c r="Q74" s="65">
        <v>154</v>
      </c>
      <c r="R74" s="82">
        <v>796.23</v>
      </c>
      <c r="S74" s="82">
        <v>11289.95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</row>
    <row r="75" s="53" customFormat="true" ht="114" spans="1:28">
      <c r="A75" s="65">
        <v>70</v>
      </c>
      <c r="B75" s="71" t="s">
        <v>232</v>
      </c>
      <c r="C75" s="78">
        <v>1</v>
      </c>
      <c r="D75" s="78">
        <v>154</v>
      </c>
      <c r="E75" s="90">
        <v>35267.18</v>
      </c>
      <c r="F75" s="78" t="s">
        <v>233</v>
      </c>
      <c r="G75" s="67">
        <v>0</v>
      </c>
      <c r="H75" s="67">
        <v>0</v>
      </c>
      <c r="I75" s="67">
        <v>0</v>
      </c>
      <c r="J75" s="78">
        <v>88</v>
      </c>
      <c r="K75" s="90">
        <v>990.9</v>
      </c>
      <c r="L75" s="78" t="s">
        <v>234</v>
      </c>
      <c r="M75" s="78">
        <v>52</v>
      </c>
      <c r="N75" s="90">
        <v>168707.06</v>
      </c>
      <c r="O75" s="78" t="s">
        <v>235</v>
      </c>
      <c r="P75" s="94">
        <v>90</v>
      </c>
      <c r="Q75" s="65">
        <v>1097</v>
      </c>
      <c r="R75" s="82">
        <v>91164.3</v>
      </c>
      <c r="S75" s="82">
        <v>267077.03</v>
      </c>
      <c r="T75" s="67">
        <v>1</v>
      </c>
      <c r="U75" s="67">
        <v>4</v>
      </c>
      <c r="V75" s="67">
        <v>0</v>
      </c>
      <c r="W75" s="67">
        <v>5</v>
      </c>
      <c r="X75" s="67">
        <v>15</v>
      </c>
      <c r="Y75" s="67">
        <v>0</v>
      </c>
      <c r="Z75" s="67">
        <v>0</v>
      </c>
      <c r="AA75" s="67">
        <v>3</v>
      </c>
      <c r="AB75" s="67">
        <v>8</v>
      </c>
    </row>
    <row r="76" s="53" customFormat="true" ht="85.5" spans="1:28">
      <c r="A76" s="65">
        <v>71</v>
      </c>
      <c r="B76" s="68" t="s">
        <v>236</v>
      </c>
      <c r="C76" s="67">
        <v>0</v>
      </c>
      <c r="D76" s="69">
        <v>22</v>
      </c>
      <c r="E76" s="72">
        <v>1800.34</v>
      </c>
      <c r="F76" s="78" t="s">
        <v>237</v>
      </c>
      <c r="G76" s="67">
        <v>0</v>
      </c>
      <c r="H76" s="67">
        <v>0</v>
      </c>
      <c r="I76" s="67">
        <v>0</v>
      </c>
      <c r="J76" s="69">
        <v>93</v>
      </c>
      <c r="K76" s="72">
        <v>191.91</v>
      </c>
      <c r="L76" s="78" t="s">
        <v>238</v>
      </c>
      <c r="M76" s="69">
        <v>8</v>
      </c>
      <c r="N76" s="72">
        <v>12146.31</v>
      </c>
      <c r="O76" s="78" t="s">
        <v>239</v>
      </c>
      <c r="P76" s="94">
        <v>61</v>
      </c>
      <c r="Q76" s="65">
        <v>275</v>
      </c>
      <c r="R76" s="82">
        <v>12320.32</v>
      </c>
      <c r="S76" s="82">
        <v>37738.51</v>
      </c>
      <c r="T76" s="67">
        <v>1</v>
      </c>
      <c r="U76" s="67">
        <v>2</v>
      </c>
      <c r="V76" s="67">
        <v>0</v>
      </c>
      <c r="W76" s="67">
        <v>2</v>
      </c>
      <c r="X76" s="67">
        <v>4</v>
      </c>
      <c r="Y76" s="67">
        <v>0</v>
      </c>
      <c r="Z76" s="67">
        <v>0</v>
      </c>
      <c r="AA76" s="67">
        <v>1</v>
      </c>
      <c r="AB76" s="67">
        <v>2</v>
      </c>
    </row>
    <row r="77" s="53" customFormat="true" ht="71.25" spans="1:28">
      <c r="A77" s="65">
        <v>72</v>
      </c>
      <c r="B77" s="68" t="s">
        <v>240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0</v>
      </c>
      <c r="J77" s="69">
        <v>4</v>
      </c>
      <c r="K77" s="72">
        <v>6.2</v>
      </c>
      <c r="L77" s="78" t="s">
        <v>241</v>
      </c>
      <c r="M77" s="69">
        <v>2</v>
      </c>
      <c r="N77" s="72">
        <v>811.18</v>
      </c>
      <c r="O77" s="78" t="s">
        <v>242</v>
      </c>
      <c r="P77" s="94">
        <v>24</v>
      </c>
      <c r="Q77" s="65">
        <v>168</v>
      </c>
      <c r="R77" s="82">
        <v>10.38</v>
      </c>
      <c r="S77" s="82">
        <v>28334.37</v>
      </c>
      <c r="T77" s="67">
        <v>0</v>
      </c>
      <c r="U77" s="67">
        <v>0</v>
      </c>
      <c r="V77" s="67">
        <v>0</v>
      </c>
      <c r="W77" s="67">
        <v>0</v>
      </c>
      <c r="X77" s="67">
        <v>0</v>
      </c>
      <c r="Y77" s="67">
        <v>0</v>
      </c>
      <c r="Z77" s="67">
        <v>0</v>
      </c>
      <c r="AA77" s="67">
        <v>0</v>
      </c>
      <c r="AB77" s="67">
        <v>0</v>
      </c>
    </row>
    <row r="78" s="53" customFormat="true" ht="57" spans="1:28">
      <c r="A78" s="65">
        <v>73</v>
      </c>
      <c r="B78" s="71" t="s">
        <v>243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0</v>
      </c>
      <c r="I78" s="67">
        <v>0</v>
      </c>
      <c r="J78" s="67">
        <v>0</v>
      </c>
      <c r="K78" s="67">
        <v>0</v>
      </c>
      <c r="L78" s="67">
        <v>0</v>
      </c>
      <c r="M78" s="88">
        <v>7</v>
      </c>
      <c r="N78" s="89">
        <v>14068.08</v>
      </c>
      <c r="O78" s="88" t="s">
        <v>244</v>
      </c>
      <c r="P78" s="94">
        <v>16</v>
      </c>
      <c r="Q78" s="65">
        <v>72</v>
      </c>
      <c r="R78" s="82">
        <v>730.61</v>
      </c>
      <c r="S78" s="82">
        <v>5033.87</v>
      </c>
      <c r="T78" s="67">
        <v>0</v>
      </c>
      <c r="U78" s="67">
        <v>0</v>
      </c>
      <c r="V78" s="67">
        <v>0</v>
      </c>
      <c r="W78" s="67">
        <v>1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</row>
    <row r="79" s="53" customFormat="true" ht="71.25" spans="1:28">
      <c r="A79" s="65">
        <v>74</v>
      </c>
      <c r="B79" s="68" t="s">
        <v>245</v>
      </c>
      <c r="C79" s="67">
        <v>0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67">
        <v>0</v>
      </c>
      <c r="J79" s="69">
        <v>3</v>
      </c>
      <c r="K79" s="72">
        <v>7.92</v>
      </c>
      <c r="L79" s="78" t="s">
        <v>146</v>
      </c>
      <c r="M79" s="69">
        <v>5</v>
      </c>
      <c r="N79" s="72">
        <v>7365.45</v>
      </c>
      <c r="O79" s="78" t="s">
        <v>246</v>
      </c>
      <c r="P79" s="94">
        <v>28</v>
      </c>
      <c r="Q79" s="65">
        <v>139</v>
      </c>
      <c r="R79" s="82">
        <v>331.13</v>
      </c>
      <c r="S79" s="82">
        <v>23991.59</v>
      </c>
      <c r="T79" s="67">
        <v>0</v>
      </c>
      <c r="U79" s="67">
        <v>0</v>
      </c>
      <c r="V79" s="67">
        <v>0</v>
      </c>
      <c r="W79" s="67">
        <v>0</v>
      </c>
      <c r="X79" s="67">
        <v>0</v>
      </c>
      <c r="Y79" s="67">
        <v>0</v>
      </c>
      <c r="Z79" s="67">
        <v>0</v>
      </c>
      <c r="AA79" s="67">
        <v>0</v>
      </c>
      <c r="AB79" s="67">
        <v>0</v>
      </c>
    </row>
    <row r="80" s="53" customFormat="true" ht="128.25" spans="1:28">
      <c r="A80" s="65">
        <v>75</v>
      </c>
      <c r="B80" s="68" t="s">
        <v>247</v>
      </c>
      <c r="C80" s="69">
        <v>7</v>
      </c>
      <c r="D80" s="69">
        <v>383</v>
      </c>
      <c r="E80" s="72">
        <v>97471.8759</v>
      </c>
      <c r="F80" s="78" t="s">
        <v>248</v>
      </c>
      <c r="G80" s="69">
        <v>4</v>
      </c>
      <c r="H80" s="72">
        <v>50.0218</v>
      </c>
      <c r="I80" s="78" t="s">
        <v>249</v>
      </c>
      <c r="J80" s="69">
        <v>182</v>
      </c>
      <c r="K80" s="72">
        <v>1692.0178</v>
      </c>
      <c r="L80" s="78" t="s">
        <v>250</v>
      </c>
      <c r="M80" s="69">
        <v>64</v>
      </c>
      <c r="N80" s="72">
        <v>223639.3972</v>
      </c>
      <c r="O80" s="78" t="s">
        <v>251</v>
      </c>
      <c r="P80" s="94">
        <v>259</v>
      </c>
      <c r="Q80" s="65">
        <v>1780</v>
      </c>
      <c r="R80" s="82">
        <v>97560.87</v>
      </c>
      <c r="S80" s="82">
        <v>405425.12</v>
      </c>
      <c r="T80" s="67">
        <v>0</v>
      </c>
      <c r="U80" s="67">
        <v>6</v>
      </c>
      <c r="V80" s="67">
        <v>0</v>
      </c>
      <c r="W80" s="67">
        <v>10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</row>
    <row r="81" s="54" customFormat="true" ht="57" spans="1:28">
      <c r="A81" s="65">
        <v>76</v>
      </c>
      <c r="B81" s="68" t="s">
        <v>252</v>
      </c>
      <c r="C81" s="67">
        <v>0</v>
      </c>
      <c r="D81" s="69">
        <v>1</v>
      </c>
      <c r="E81" s="72">
        <v>5.9714</v>
      </c>
      <c r="F81" s="78" t="s">
        <v>76</v>
      </c>
      <c r="G81" s="72">
        <v>0</v>
      </c>
      <c r="H81" s="72">
        <v>0</v>
      </c>
      <c r="I81" s="72">
        <v>0</v>
      </c>
      <c r="J81" s="69">
        <v>2</v>
      </c>
      <c r="K81" s="72">
        <v>1.4402</v>
      </c>
      <c r="L81" s="78" t="s">
        <v>253</v>
      </c>
      <c r="M81" s="69">
        <v>8</v>
      </c>
      <c r="N81" s="72">
        <v>5872.8322</v>
      </c>
      <c r="O81" s="78" t="s">
        <v>254</v>
      </c>
      <c r="P81" s="94">
        <v>32</v>
      </c>
      <c r="Q81" s="65">
        <v>145</v>
      </c>
      <c r="R81" s="82">
        <v>442.45</v>
      </c>
      <c r="S81" s="82">
        <v>6673.72</v>
      </c>
      <c r="T81" s="67">
        <v>0</v>
      </c>
      <c r="U81" s="67">
        <v>0</v>
      </c>
      <c r="V81" s="67">
        <v>0</v>
      </c>
      <c r="W81" s="67">
        <v>0</v>
      </c>
      <c r="X81" s="67">
        <v>0</v>
      </c>
      <c r="Y81" s="67">
        <v>0</v>
      </c>
      <c r="Z81" s="67">
        <v>0</v>
      </c>
      <c r="AA81" s="67">
        <v>0</v>
      </c>
      <c r="AB81" s="67">
        <v>0</v>
      </c>
    </row>
    <row r="82" s="55" customFormat="true" ht="85.5" spans="1:28">
      <c r="A82" s="65">
        <v>77</v>
      </c>
      <c r="B82" s="68" t="s">
        <v>255</v>
      </c>
      <c r="C82" s="67">
        <v>0</v>
      </c>
      <c r="D82" s="69">
        <v>15</v>
      </c>
      <c r="E82" s="72">
        <v>497.2165</v>
      </c>
      <c r="F82" s="78" t="s">
        <v>256</v>
      </c>
      <c r="G82" s="67">
        <v>0</v>
      </c>
      <c r="H82" s="67">
        <v>0</v>
      </c>
      <c r="I82" s="67">
        <v>0</v>
      </c>
      <c r="J82" s="69">
        <v>37</v>
      </c>
      <c r="K82" s="72">
        <v>50.944</v>
      </c>
      <c r="L82" s="78" t="s">
        <v>257</v>
      </c>
      <c r="M82" s="67">
        <v>0</v>
      </c>
      <c r="N82" s="67">
        <v>0</v>
      </c>
      <c r="O82" s="67">
        <v>0</v>
      </c>
      <c r="P82" s="94">
        <v>42</v>
      </c>
      <c r="Q82" s="65">
        <v>217</v>
      </c>
      <c r="R82" s="82">
        <v>877.47</v>
      </c>
      <c r="S82" s="82">
        <v>12002.45</v>
      </c>
      <c r="T82" s="67">
        <v>0</v>
      </c>
      <c r="U82" s="67">
        <v>1</v>
      </c>
      <c r="V82" s="67">
        <v>0</v>
      </c>
      <c r="W82" s="67">
        <v>0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</row>
    <row r="83" s="56" customFormat="true" ht="42.75" spans="1:28">
      <c r="A83" s="65">
        <v>78</v>
      </c>
      <c r="B83" s="68" t="s">
        <v>258</v>
      </c>
      <c r="C83" s="72">
        <v>0</v>
      </c>
      <c r="D83" s="72">
        <v>0</v>
      </c>
      <c r="E83" s="72">
        <v>0</v>
      </c>
      <c r="F83" s="72">
        <v>0</v>
      </c>
      <c r="G83" s="67">
        <v>0</v>
      </c>
      <c r="H83" s="67">
        <v>0</v>
      </c>
      <c r="I83" s="67">
        <v>0</v>
      </c>
      <c r="J83" s="67">
        <v>0</v>
      </c>
      <c r="K83" s="67">
        <v>0</v>
      </c>
      <c r="L83" s="67">
        <v>0</v>
      </c>
      <c r="M83" s="69">
        <v>2</v>
      </c>
      <c r="N83" s="72">
        <v>3366.82</v>
      </c>
      <c r="O83" s="78" t="s">
        <v>259</v>
      </c>
      <c r="P83" s="94">
        <v>18</v>
      </c>
      <c r="Q83" s="65">
        <v>85</v>
      </c>
      <c r="R83" s="82">
        <v>56.13</v>
      </c>
      <c r="S83" s="82">
        <v>6003</v>
      </c>
      <c r="T83" s="67">
        <v>0</v>
      </c>
      <c r="U83" s="67">
        <v>0</v>
      </c>
      <c r="V83" s="67">
        <v>0</v>
      </c>
      <c r="W83" s="82">
        <v>0</v>
      </c>
      <c r="X83" s="67">
        <v>0</v>
      </c>
      <c r="Y83" s="67">
        <v>0</v>
      </c>
      <c r="Z83" s="67">
        <v>0</v>
      </c>
      <c r="AA83" s="67">
        <v>0</v>
      </c>
      <c r="AB83" s="67">
        <v>0</v>
      </c>
    </row>
    <row r="84" s="53" customFormat="true" ht="57" spans="1:28">
      <c r="A84" s="65">
        <v>79</v>
      </c>
      <c r="B84" s="68" t="s">
        <v>260</v>
      </c>
      <c r="C84" s="72">
        <v>0</v>
      </c>
      <c r="D84" s="69">
        <v>4</v>
      </c>
      <c r="E84" s="72">
        <v>390.37</v>
      </c>
      <c r="F84" s="78" t="s">
        <v>261</v>
      </c>
      <c r="G84" s="67">
        <v>0</v>
      </c>
      <c r="H84" s="67">
        <v>0</v>
      </c>
      <c r="I84" s="67">
        <v>0</v>
      </c>
      <c r="J84" s="69">
        <v>4</v>
      </c>
      <c r="K84" s="72">
        <v>53.09</v>
      </c>
      <c r="L84" s="78" t="s">
        <v>262</v>
      </c>
      <c r="M84" s="69">
        <v>4</v>
      </c>
      <c r="N84" s="72">
        <v>2558.052038</v>
      </c>
      <c r="O84" s="78" t="s">
        <v>263</v>
      </c>
      <c r="P84" s="94">
        <v>22</v>
      </c>
      <c r="Q84" s="65">
        <v>71</v>
      </c>
      <c r="R84" s="82">
        <v>1076.87</v>
      </c>
      <c r="S84" s="82">
        <v>6980.25</v>
      </c>
      <c r="T84" s="67">
        <v>0</v>
      </c>
      <c r="U84" s="67">
        <v>0</v>
      </c>
      <c r="V84" s="67">
        <v>0</v>
      </c>
      <c r="W84" s="65">
        <v>1</v>
      </c>
      <c r="X84" s="67">
        <v>0</v>
      </c>
      <c r="Y84" s="67">
        <v>0</v>
      </c>
      <c r="Z84" s="67">
        <v>0</v>
      </c>
      <c r="AA84" s="67">
        <v>0</v>
      </c>
      <c r="AB84" s="67">
        <v>0</v>
      </c>
    </row>
    <row r="85" s="53" customFormat="true" ht="57" spans="1:28">
      <c r="A85" s="65">
        <v>80</v>
      </c>
      <c r="B85" s="68" t="s">
        <v>264</v>
      </c>
      <c r="C85" s="72">
        <v>0</v>
      </c>
      <c r="D85" s="69">
        <v>3</v>
      </c>
      <c r="E85" s="72">
        <v>145.49</v>
      </c>
      <c r="F85" s="78" t="s">
        <v>207</v>
      </c>
      <c r="G85" s="72">
        <v>0</v>
      </c>
      <c r="H85" s="72">
        <v>0</v>
      </c>
      <c r="I85" s="72">
        <v>0</v>
      </c>
      <c r="J85" s="69">
        <v>5</v>
      </c>
      <c r="K85" s="72">
        <v>31.83</v>
      </c>
      <c r="L85" s="78" t="s">
        <v>265</v>
      </c>
      <c r="M85" s="69">
        <v>5</v>
      </c>
      <c r="N85" s="72">
        <v>10296.37</v>
      </c>
      <c r="O85" s="78" t="s">
        <v>266</v>
      </c>
      <c r="P85" s="94">
        <v>31</v>
      </c>
      <c r="Q85" s="65">
        <v>124</v>
      </c>
      <c r="R85" s="82">
        <v>637.74</v>
      </c>
      <c r="S85" s="82">
        <v>10424.75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</row>
    <row r="86" s="53" customFormat="true" ht="28.5" spans="1:28">
      <c r="A86" s="65">
        <v>81</v>
      </c>
      <c r="B86" s="68" t="s">
        <v>267</v>
      </c>
      <c r="C86" s="67">
        <v>0</v>
      </c>
      <c r="D86" s="67">
        <v>0</v>
      </c>
      <c r="E86" s="67">
        <v>0</v>
      </c>
      <c r="F86" s="67">
        <v>0</v>
      </c>
      <c r="G86" s="67">
        <v>0</v>
      </c>
      <c r="H86" s="67">
        <v>0</v>
      </c>
      <c r="I86" s="67">
        <v>0</v>
      </c>
      <c r="J86" s="69">
        <v>1</v>
      </c>
      <c r="K86" s="72">
        <v>3.485</v>
      </c>
      <c r="L86" s="78" t="s">
        <v>268</v>
      </c>
      <c r="M86" s="69">
        <v>1</v>
      </c>
      <c r="N86" s="72">
        <v>2665.2508</v>
      </c>
      <c r="O86" s="78" t="s">
        <v>70</v>
      </c>
      <c r="P86" s="94">
        <v>28</v>
      </c>
      <c r="Q86" s="65">
        <v>87</v>
      </c>
      <c r="R86" s="82">
        <v>223.42</v>
      </c>
      <c r="S86" s="82">
        <v>7970.15</v>
      </c>
      <c r="T86" s="67">
        <v>0</v>
      </c>
      <c r="U86" s="67">
        <v>0</v>
      </c>
      <c r="V86" s="67">
        <v>0</v>
      </c>
      <c r="W86" s="65">
        <v>1</v>
      </c>
      <c r="X86" s="67">
        <v>0</v>
      </c>
      <c r="Y86" s="67">
        <v>0</v>
      </c>
      <c r="Z86" s="67">
        <v>0</v>
      </c>
      <c r="AA86" s="67">
        <v>0</v>
      </c>
      <c r="AB86" s="67">
        <v>0</v>
      </c>
    </row>
    <row r="87" s="53" customFormat="true" ht="42.75" spans="1:28">
      <c r="A87" s="65">
        <v>82</v>
      </c>
      <c r="B87" s="68" t="s">
        <v>269</v>
      </c>
      <c r="C87" s="67">
        <v>0</v>
      </c>
      <c r="D87" s="69">
        <v>2</v>
      </c>
      <c r="E87" s="72">
        <v>74.9</v>
      </c>
      <c r="F87" s="78" t="s">
        <v>270</v>
      </c>
      <c r="G87" s="67">
        <v>0</v>
      </c>
      <c r="H87" s="67">
        <v>0</v>
      </c>
      <c r="I87" s="67">
        <v>0</v>
      </c>
      <c r="J87" s="69">
        <v>2</v>
      </c>
      <c r="K87" s="72">
        <v>1.21</v>
      </c>
      <c r="L87" s="78" t="s">
        <v>105</v>
      </c>
      <c r="M87" s="67">
        <v>0</v>
      </c>
      <c r="N87" s="67">
        <v>0</v>
      </c>
      <c r="O87" s="67">
        <v>0</v>
      </c>
      <c r="P87" s="94">
        <v>24</v>
      </c>
      <c r="Q87" s="65">
        <v>63</v>
      </c>
      <c r="R87" s="82">
        <v>211.32</v>
      </c>
      <c r="S87" s="82">
        <v>5662</v>
      </c>
      <c r="T87" s="67">
        <v>0</v>
      </c>
      <c r="U87" s="67">
        <v>0</v>
      </c>
      <c r="V87" s="67">
        <v>0</v>
      </c>
      <c r="W87" s="65">
        <v>1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</row>
    <row r="88" s="53" customFormat="true" ht="156.75" spans="1:28">
      <c r="A88" s="65">
        <v>83</v>
      </c>
      <c r="B88" s="70" t="s">
        <v>271</v>
      </c>
      <c r="C88" s="67">
        <v>0</v>
      </c>
      <c r="D88" s="65">
        <v>42</v>
      </c>
      <c r="E88" s="82">
        <v>2975.15</v>
      </c>
      <c r="F88" s="75" t="s">
        <v>272</v>
      </c>
      <c r="G88" s="67">
        <v>0</v>
      </c>
      <c r="H88" s="67">
        <v>0</v>
      </c>
      <c r="I88" s="67">
        <v>0</v>
      </c>
      <c r="J88" s="65">
        <v>25</v>
      </c>
      <c r="K88" s="82">
        <v>101.48</v>
      </c>
      <c r="L88" s="75" t="s">
        <v>273</v>
      </c>
      <c r="M88" s="65">
        <v>1</v>
      </c>
      <c r="N88" s="82">
        <v>631.88</v>
      </c>
      <c r="O88" s="76" t="s">
        <v>274</v>
      </c>
      <c r="P88" s="94">
        <v>29</v>
      </c>
      <c r="Q88" s="65">
        <v>91</v>
      </c>
      <c r="R88" s="82">
        <v>3421.99</v>
      </c>
      <c r="S88" s="82">
        <v>7268.94</v>
      </c>
      <c r="T88" s="67">
        <v>0</v>
      </c>
      <c r="U88" s="67">
        <v>0</v>
      </c>
      <c r="V88" s="67">
        <v>0</v>
      </c>
      <c r="W88" s="65">
        <v>2</v>
      </c>
      <c r="X88" s="65">
        <v>4</v>
      </c>
      <c r="Y88" s="67">
        <v>0</v>
      </c>
      <c r="Z88" s="67">
        <v>0</v>
      </c>
      <c r="AA88" s="67">
        <v>0</v>
      </c>
      <c r="AB88" s="67">
        <v>0</v>
      </c>
    </row>
    <row r="89" s="53" customFormat="true" ht="114" spans="1:28">
      <c r="A89" s="65">
        <v>84</v>
      </c>
      <c r="B89" s="68" t="s">
        <v>275</v>
      </c>
      <c r="C89" s="69">
        <v>6</v>
      </c>
      <c r="D89" s="69">
        <v>297</v>
      </c>
      <c r="E89" s="72">
        <v>47603.09</v>
      </c>
      <c r="F89" s="78" t="s">
        <v>276</v>
      </c>
      <c r="G89" s="69">
        <v>2</v>
      </c>
      <c r="H89" s="72">
        <v>16.52</v>
      </c>
      <c r="I89" s="78" t="s">
        <v>277</v>
      </c>
      <c r="J89" s="69">
        <v>165</v>
      </c>
      <c r="K89" s="72">
        <v>850.02</v>
      </c>
      <c r="L89" s="78" t="s">
        <v>278</v>
      </c>
      <c r="M89" s="69">
        <v>52</v>
      </c>
      <c r="N89" s="72">
        <v>146097.66</v>
      </c>
      <c r="O89" s="78" t="s">
        <v>279</v>
      </c>
      <c r="P89" s="94">
        <v>239</v>
      </c>
      <c r="Q89" s="65">
        <v>1359</v>
      </c>
      <c r="R89" s="82">
        <v>48240.27</v>
      </c>
      <c r="S89" s="82">
        <v>261427.45</v>
      </c>
      <c r="T89" s="65">
        <v>2</v>
      </c>
      <c r="U89" s="65">
        <v>14</v>
      </c>
      <c r="V89" s="67">
        <v>0</v>
      </c>
      <c r="W89" s="65">
        <v>10</v>
      </c>
      <c r="X89" s="65">
        <v>26</v>
      </c>
      <c r="Y89" s="67">
        <v>0</v>
      </c>
      <c r="Z89" s="67">
        <v>0</v>
      </c>
      <c r="AA89" s="67">
        <v>0</v>
      </c>
      <c r="AB89" s="67">
        <v>0</v>
      </c>
    </row>
    <row r="90" s="53" customFormat="true" ht="99.75" spans="1:28">
      <c r="A90" s="65">
        <v>85</v>
      </c>
      <c r="B90" s="68" t="s">
        <v>280</v>
      </c>
      <c r="C90" s="69">
        <v>11</v>
      </c>
      <c r="D90" s="69">
        <v>205</v>
      </c>
      <c r="E90" s="72">
        <v>15230.46</v>
      </c>
      <c r="F90" s="78" t="s">
        <v>281</v>
      </c>
      <c r="G90" s="69">
        <v>3</v>
      </c>
      <c r="H90" s="72">
        <v>22.36</v>
      </c>
      <c r="I90" s="78" t="s">
        <v>282</v>
      </c>
      <c r="J90" s="69">
        <v>164</v>
      </c>
      <c r="K90" s="72">
        <v>958.59</v>
      </c>
      <c r="L90" s="78" t="s">
        <v>283</v>
      </c>
      <c r="M90" s="69">
        <v>19</v>
      </c>
      <c r="N90" s="72">
        <v>35532.19</v>
      </c>
      <c r="O90" s="78" t="s">
        <v>284</v>
      </c>
      <c r="P90" s="94">
        <v>116</v>
      </c>
      <c r="Q90" s="65">
        <v>694</v>
      </c>
      <c r="R90" s="82">
        <v>45624.99</v>
      </c>
      <c r="S90" s="82">
        <v>101433.89</v>
      </c>
      <c r="T90" s="65">
        <v>1</v>
      </c>
      <c r="U90" s="65">
        <v>2</v>
      </c>
      <c r="V90" s="67">
        <v>0</v>
      </c>
      <c r="W90" s="65">
        <v>6</v>
      </c>
      <c r="X90" s="65">
        <v>19</v>
      </c>
      <c r="Y90" s="82">
        <v>0</v>
      </c>
      <c r="Z90" s="65">
        <v>3</v>
      </c>
      <c r="AA90" s="67">
        <v>0</v>
      </c>
      <c r="AB90" s="65">
        <v>3</v>
      </c>
    </row>
    <row r="91" s="53" customFormat="true" ht="71.25" spans="1:28">
      <c r="A91" s="65">
        <v>86</v>
      </c>
      <c r="B91" s="68" t="s">
        <v>285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9">
        <v>3</v>
      </c>
      <c r="K91" s="72">
        <v>10.23</v>
      </c>
      <c r="L91" s="78" t="s">
        <v>286</v>
      </c>
      <c r="M91" s="67">
        <v>0</v>
      </c>
      <c r="N91" s="67">
        <v>0</v>
      </c>
      <c r="O91" s="67">
        <v>0</v>
      </c>
      <c r="P91" s="94">
        <v>2</v>
      </c>
      <c r="Q91" s="65">
        <v>8</v>
      </c>
      <c r="R91" s="82">
        <v>66.03</v>
      </c>
      <c r="S91" s="82">
        <v>878.82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</row>
    <row r="92" s="53" customFormat="true" ht="99.75" spans="1:28">
      <c r="A92" s="65">
        <v>87</v>
      </c>
      <c r="B92" s="68" t="s">
        <v>287</v>
      </c>
      <c r="C92" s="67">
        <v>0</v>
      </c>
      <c r="D92" s="69">
        <v>31</v>
      </c>
      <c r="E92" s="72">
        <v>2569.18</v>
      </c>
      <c r="F92" s="78" t="s">
        <v>288</v>
      </c>
      <c r="G92" s="67">
        <v>0</v>
      </c>
      <c r="H92" s="67">
        <v>0</v>
      </c>
      <c r="I92" s="67">
        <v>0</v>
      </c>
      <c r="J92" s="69">
        <v>89</v>
      </c>
      <c r="K92" s="72">
        <v>248.56</v>
      </c>
      <c r="L92" s="78" t="s">
        <v>289</v>
      </c>
      <c r="M92" s="69">
        <v>66</v>
      </c>
      <c r="N92" s="72">
        <v>58529.86</v>
      </c>
      <c r="O92" s="78" t="s">
        <v>290</v>
      </c>
      <c r="P92" s="94">
        <v>76</v>
      </c>
      <c r="Q92" s="65">
        <v>392</v>
      </c>
      <c r="R92" s="82">
        <v>11599.01</v>
      </c>
      <c r="S92" s="82">
        <v>47668.59</v>
      </c>
      <c r="T92" s="67">
        <v>0</v>
      </c>
      <c r="U92" s="67">
        <v>0</v>
      </c>
      <c r="V92" s="67">
        <v>0</v>
      </c>
      <c r="W92" s="67">
        <v>0</v>
      </c>
      <c r="X92" s="67">
        <v>0</v>
      </c>
      <c r="Y92" s="67">
        <v>0</v>
      </c>
      <c r="Z92" s="67">
        <v>0</v>
      </c>
      <c r="AA92" s="67">
        <v>0</v>
      </c>
      <c r="AB92" s="67">
        <v>0</v>
      </c>
    </row>
    <row r="93" ht="99.75" spans="1:28">
      <c r="A93" s="65">
        <v>88</v>
      </c>
      <c r="B93" s="75" t="s">
        <v>291</v>
      </c>
      <c r="C93" s="76">
        <v>1</v>
      </c>
      <c r="D93" s="76">
        <v>6</v>
      </c>
      <c r="E93" s="83">
        <v>248.91</v>
      </c>
      <c r="F93" s="76" t="s">
        <v>292</v>
      </c>
      <c r="G93" s="67">
        <v>0</v>
      </c>
      <c r="H93" s="67">
        <v>0</v>
      </c>
      <c r="I93" s="67">
        <v>0</v>
      </c>
      <c r="J93" s="76">
        <v>13</v>
      </c>
      <c r="K93" s="83">
        <v>17.08</v>
      </c>
      <c r="L93" s="76" t="s">
        <v>293</v>
      </c>
      <c r="M93" s="76">
        <v>15</v>
      </c>
      <c r="N93" s="83">
        <v>10282.88</v>
      </c>
      <c r="O93" s="76" t="s">
        <v>294</v>
      </c>
      <c r="P93" s="94">
        <v>51</v>
      </c>
      <c r="Q93" s="65">
        <v>281</v>
      </c>
      <c r="R93" s="82">
        <v>478.73</v>
      </c>
      <c r="S93" s="82">
        <v>19616.78</v>
      </c>
      <c r="T93" s="67">
        <v>0</v>
      </c>
      <c r="U93" s="67">
        <v>0</v>
      </c>
      <c r="V93" s="67">
        <v>0</v>
      </c>
      <c r="W93" s="67">
        <v>0</v>
      </c>
      <c r="X93" s="67">
        <v>0</v>
      </c>
      <c r="Y93" s="67">
        <v>0</v>
      </c>
      <c r="Z93" s="65">
        <v>1</v>
      </c>
      <c r="AA93" s="67">
        <v>0</v>
      </c>
      <c r="AB93" s="67">
        <v>0</v>
      </c>
    </row>
    <row r="94" ht="242.25" spans="1:28">
      <c r="A94" s="65">
        <v>89</v>
      </c>
      <c r="B94" s="68" t="s">
        <v>295</v>
      </c>
      <c r="C94" s="67">
        <v>0</v>
      </c>
      <c r="D94" s="69">
        <v>22</v>
      </c>
      <c r="E94" s="72">
        <v>1984.4339</v>
      </c>
      <c r="F94" s="78" t="s">
        <v>296</v>
      </c>
      <c r="G94" s="67">
        <v>0</v>
      </c>
      <c r="H94" s="67">
        <v>0</v>
      </c>
      <c r="I94" s="67">
        <v>0</v>
      </c>
      <c r="J94" s="69">
        <v>77</v>
      </c>
      <c r="K94" s="72">
        <v>186.3133</v>
      </c>
      <c r="L94" s="78" t="s">
        <v>297</v>
      </c>
      <c r="M94" s="69">
        <v>51</v>
      </c>
      <c r="N94" s="72">
        <v>39839.6017</v>
      </c>
      <c r="O94" s="78" t="s">
        <v>298</v>
      </c>
      <c r="P94" s="94">
        <v>100</v>
      </c>
      <c r="Q94" s="65">
        <v>550</v>
      </c>
      <c r="R94" s="82">
        <v>8752.55</v>
      </c>
      <c r="S94" s="82">
        <v>80831.77</v>
      </c>
      <c r="T94" s="67">
        <v>0</v>
      </c>
      <c r="U94" s="67">
        <v>0</v>
      </c>
      <c r="V94" s="67">
        <v>0</v>
      </c>
      <c r="W94" s="67">
        <v>0</v>
      </c>
      <c r="X94" s="67">
        <v>0</v>
      </c>
      <c r="Y94" s="67">
        <v>0</v>
      </c>
      <c r="Z94" s="65">
        <v>2</v>
      </c>
      <c r="AA94" s="67">
        <v>0</v>
      </c>
      <c r="AB94" s="67">
        <v>0</v>
      </c>
    </row>
    <row r="95" ht="156.75" spans="1:28">
      <c r="A95" s="65">
        <v>90</v>
      </c>
      <c r="B95" s="66" t="s">
        <v>299</v>
      </c>
      <c r="C95" s="67">
        <v>0</v>
      </c>
      <c r="D95" s="103">
        <v>44</v>
      </c>
      <c r="E95" s="105">
        <v>7085.3921</v>
      </c>
      <c r="F95" s="106" t="s">
        <v>300</v>
      </c>
      <c r="G95" s="67">
        <v>0</v>
      </c>
      <c r="H95" s="67">
        <v>0</v>
      </c>
      <c r="I95" s="67">
        <v>0</v>
      </c>
      <c r="J95" s="103">
        <v>189</v>
      </c>
      <c r="K95" s="103">
        <v>438.57</v>
      </c>
      <c r="L95" s="106" t="s">
        <v>301</v>
      </c>
      <c r="M95" s="65">
        <v>36</v>
      </c>
      <c r="N95" s="110">
        <v>34093.19</v>
      </c>
      <c r="O95" s="106" t="s">
        <v>302</v>
      </c>
      <c r="P95" s="94">
        <v>93</v>
      </c>
      <c r="Q95" s="65">
        <v>474</v>
      </c>
      <c r="R95" s="82">
        <v>30108.98</v>
      </c>
      <c r="S95" s="82">
        <v>70397.66</v>
      </c>
      <c r="T95" s="65">
        <v>2</v>
      </c>
      <c r="U95" s="65">
        <v>5</v>
      </c>
      <c r="V95" s="67">
        <v>0</v>
      </c>
      <c r="W95" s="65">
        <v>2</v>
      </c>
      <c r="X95" s="65">
        <v>5</v>
      </c>
      <c r="Y95" s="67">
        <v>0</v>
      </c>
      <c r="Z95" s="67">
        <v>0</v>
      </c>
      <c r="AA95" s="67">
        <v>0</v>
      </c>
      <c r="AB95" s="67">
        <v>0</v>
      </c>
    </row>
    <row r="96" ht="142.5" spans="1:28">
      <c r="A96" s="65">
        <v>91</v>
      </c>
      <c r="B96" s="68" t="s">
        <v>303</v>
      </c>
      <c r="C96" s="69">
        <v>4</v>
      </c>
      <c r="D96" s="69">
        <v>243</v>
      </c>
      <c r="E96" s="72">
        <v>43833.0875</v>
      </c>
      <c r="F96" s="78" t="s">
        <v>304</v>
      </c>
      <c r="G96" s="69">
        <v>1</v>
      </c>
      <c r="H96" s="72">
        <v>4.2942</v>
      </c>
      <c r="I96" s="78" t="s">
        <v>42</v>
      </c>
      <c r="J96" s="69">
        <v>221</v>
      </c>
      <c r="K96" s="72">
        <v>1779.0164</v>
      </c>
      <c r="L96" s="78" t="s">
        <v>305</v>
      </c>
      <c r="M96" s="69">
        <v>122</v>
      </c>
      <c r="N96" s="72">
        <v>205069.2056</v>
      </c>
      <c r="O96" s="78" t="s">
        <v>306</v>
      </c>
      <c r="P96" s="94">
        <v>216</v>
      </c>
      <c r="Q96" s="65">
        <v>1304</v>
      </c>
      <c r="R96" s="82">
        <v>46511.94</v>
      </c>
      <c r="S96" s="82">
        <v>217234.76</v>
      </c>
      <c r="T96" s="67">
        <v>0</v>
      </c>
      <c r="U96" s="65">
        <v>1</v>
      </c>
      <c r="V96" s="67">
        <v>0</v>
      </c>
      <c r="W96" s="65">
        <v>3</v>
      </c>
      <c r="X96" s="65">
        <v>6</v>
      </c>
      <c r="Y96" s="67">
        <v>0</v>
      </c>
      <c r="Z96" s="67">
        <v>0</v>
      </c>
      <c r="AA96" s="65">
        <v>1</v>
      </c>
      <c r="AB96" s="65">
        <v>4</v>
      </c>
    </row>
    <row r="97" ht="99.75" spans="1:28">
      <c r="A97" s="65">
        <v>92</v>
      </c>
      <c r="B97" s="68" t="s">
        <v>307</v>
      </c>
      <c r="C97" s="69">
        <v>1</v>
      </c>
      <c r="D97" s="69">
        <v>42</v>
      </c>
      <c r="E97" s="72">
        <v>5225.41</v>
      </c>
      <c r="F97" s="78" t="s">
        <v>308</v>
      </c>
      <c r="G97" s="69">
        <v>1</v>
      </c>
      <c r="H97" s="72">
        <v>0.81</v>
      </c>
      <c r="I97" s="78" t="s">
        <v>42</v>
      </c>
      <c r="J97" s="69">
        <v>201</v>
      </c>
      <c r="K97" s="72">
        <v>390.49</v>
      </c>
      <c r="L97" s="78" t="s">
        <v>309</v>
      </c>
      <c r="M97" s="69">
        <v>58</v>
      </c>
      <c r="N97" s="72">
        <v>28298.33</v>
      </c>
      <c r="O97" s="78" t="s">
        <v>310</v>
      </c>
      <c r="P97" s="94">
        <v>102</v>
      </c>
      <c r="Q97" s="65">
        <v>442</v>
      </c>
      <c r="R97" s="82">
        <v>12260.14</v>
      </c>
      <c r="S97" s="82">
        <v>41845.83</v>
      </c>
      <c r="T97" s="67">
        <v>0</v>
      </c>
      <c r="U97" s="65">
        <v>1</v>
      </c>
      <c r="V97" s="67">
        <v>0</v>
      </c>
      <c r="W97" s="65">
        <v>2</v>
      </c>
      <c r="X97" s="65">
        <v>4</v>
      </c>
      <c r="Y97" s="67">
        <v>0</v>
      </c>
      <c r="Z97" s="67">
        <v>0</v>
      </c>
      <c r="AA97" s="65">
        <v>1</v>
      </c>
      <c r="AB97" s="65">
        <v>2</v>
      </c>
    </row>
    <row r="98" ht="99.75" spans="1:28">
      <c r="A98" s="65">
        <v>93</v>
      </c>
      <c r="B98" s="68" t="s">
        <v>311</v>
      </c>
      <c r="C98" s="67">
        <v>0</v>
      </c>
      <c r="D98" s="69">
        <v>83</v>
      </c>
      <c r="E98" s="72">
        <v>6984.16</v>
      </c>
      <c r="F98" s="78" t="s">
        <v>312</v>
      </c>
      <c r="G98" s="67">
        <v>0</v>
      </c>
      <c r="H98" s="67">
        <v>0</v>
      </c>
      <c r="I98" s="67">
        <v>0</v>
      </c>
      <c r="J98" s="69">
        <v>328</v>
      </c>
      <c r="K98" s="72">
        <v>1270.91</v>
      </c>
      <c r="L98" s="78" t="s">
        <v>313</v>
      </c>
      <c r="M98" s="69">
        <v>69</v>
      </c>
      <c r="N98" s="72">
        <v>147383.13</v>
      </c>
      <c r="O98" s="78" t="s">
        <v>314</v>
      </c>
      <c r="P98" s="94">
        <v>187</v>
      </c>
      <c r="Q98" s="65">
        <v>804</v>
      </c>
      <c r="R98" s="82">
        <v>39661.81</v>
      </c>
      <c r="S98" s="82">
        <v>99115.12</v>
      </c>
      <c r="T98" s="65">
        <v>3</v>
      </c>
      <c r="U98" s="65">
        <v>8</v>
      </c>
      <c r="V98" s="67">
        <v>0</v>
      </c>
      <c r="W98" s="65">
        <v>7</v>
      </c>
      <c r="X98" s="65">
        <v>20</v>
      </c>
      <c r="Y98" s="67">
        <v>0</v>
      </c>
      <c r="Z98" s="65">
        <v>2</v>
      </c>
      <c r="AA98" s="65">
        <v>1</v>
      </c>
      <c r="AB98" s="65">
        <v>3</v>
      </c>
    </row>
    <row r="99" ht="99.75" spans="1:28">
      <c r="A99" s="65">
        <v>94</v>
      </c>
      <c r="B99" s="68" t="s">
        <v>315</v>
      </c>
      <c r="C99" s="69">
        <v>3</v>
      </c>
      <c r="D99" s="69">
        <v>167</v>
      </c>
      <c r="E99" s="72">
        <v>20634.5936</v>
      </c>
      <c r="F99" s="78" t="s">
        <v>316</v>
      </c>
      <c r="G99" s="67">
        <v>0</v>
      </c>
      <c r="H99" s="67">
        <v>0</v>
      </c>
      <c r="I99" s="67">
        <v>0</v>
      </c>
      <c r="J99" s="69">
        <v>420</v>
      </c>
      <c r="K99" s="72">
        <v>1042.151554</v>
      </c>
      <c r="L99" s="78" t="s">
        <v>317</v>
      </c>
      <c r="M99" s="69">
        <v>183</v>
      </c>
      <c r="N99" s="72">
        <v>104821.8273</v>
      </c>
      <c r="O99" s="78" t="s">
        <v>318</v>
      </c>
      <c r="P99" s="94">
        <v>199</v>
      </c>
      <c r="Q99" s="65">
        <v>1037</v>
      </c>
      <c r="R99" s="82">
        <v>33220.05</v>
      </c>
      <c r="S99" s="82">
        <v>203339.16</v>
      </c>
      <c r="T99" s="65">
        <v>1</v>
      </c>
      <c r="U99" s="65">
        <v>4</v>
      </c>
      <c r="V99" s="67">
        <v>0</v>
      </c>
      <c r="W99" s="65">
        <v>4</v>
      </c>
      <c r="X99" s="65">
        <v>8</v>
      </c>
      <c r="Y99" s="67">
        <v>0</v>
      </c>
      <c r="Z99" s="67">
        <v>0</v>
      </c>
      <c r="AA99" s="65">
        <v>1</v>
      </c>
      <c r="AB99" s="65">
        <v>2</v>
      </c>
    </row>
    <row r="100" ht="114" spans="1:28">
      <c r="A100" s="65">
        <v>95</v>
      </c>
      <c r="B100" s="68" t="s">
        <v>319</v>
      </c>
      <c r="C100" s="67">
        <v>0</v>
      </c>
      <c r="D100" s="69">
        <v>30</v>
      </c>
      <c r="E100" s="72">
        <v>2398.8613</v>
      </c>
      <c r="F100" s="78" t="s">
        <v>320</v>
      </c>
      <c r="G100" s="69">
        <v>2</v>
      </c>
      <c r="H100" s="72">
        <v>14.5635</v>
      </c>
      <c r="I100" s="78" t="s">
        <v>321</v>
      </c>
      <c r="J100" s="69">
        <v>58</v>
      </c>
      <c r="K100" s="72">
        <v>391.6881</v>
      </c>
      <c r="L100" s="78" t="s">
        <v>322</v>
      </c>
      <c r="M100" s="69">
        <v>18</v>
      </c>
      <c r="N100" s="72">
        <v>23592.2481</v>
      </c>
      <c r="O100" s="78" t="s">
        <v>323</v>
      </c>
      <c r="P100" s="94">
        <v>62</v>
      </c>
      <c r="Q100" s="65">
        <v>379</v>
      </c>
      <c r="R100" s="82">
        <v>6401.21</v>
      </c>
      <c r="S100" s="82">
        <v>41763.29</v>
      </c>
      <c r="T100" s="67">
        <v>0</v>
      </c>
      <c r="U100" s="67">
        <v>0</v>
      </c>
      <c r="V100" s="67">
        <v>0</v>
      </c>
      <c r="W100" s="65">
        <v>2</v>
      </c>
      <c r="X100" s="65">
        <v>6</v>
      </c>
      <c r="Y100" s="67">
        <v>0</v>
      </c>
      <c r="Z100" s="67">
        <v>0</v>
      </c>
      <c r="AA100" s="67">
        <v>0</v>
      </c>
      <c r="AB100" s="67">
        <v>0</v>
      </c>
    </row>
    <row r="101" ht="42.75" spans="1:28">
      <c r="A101" s="65">
        <v>96</v>
      </c>
      <c r="B101" s="71" t="s">
        <v>324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0</v>
      </c>
      <c r="I101" s="67">
        <v>0</v>
      </c>
      <c r="J101" s="107">
        <v>2</v>
      </c>
      <c r="K101" s="108">
        <v>0.2624</v>
      </c>
      <c r="L101" s="109" t="s">
        <v>325</v>
      </c>
      <c r="M101" s="67">
        <v>0</v>
      </c>
      <c r="N101" s="67">
        <v>0</v>
      </c>
      <c r="O101" s="67">
        <v>0</v>
      </c>
      <c r="P101" s="94">
        <v>35</v>
      </c>
      <c r="Q101" s="65">
        <v>188</v>
      </c>
      <c r="R101" s="82">
        <v>2776.68</v>
      </c>
      <c r="S101" s="82">
        <v>17446.07</v>
      </c>
      <c r="T101" s="65">
        <v>2</v>
      </c>
      <c r="U101" s="65">
        <v>6</v>
      </c>
      <c r="V101" s="67">
        <v>0</v>
      </c>
      <c r="W101" s="65">
        <v>1</v>
      </c>
      <c r="X101" s="65">
        <v>4</v>
      </c>
      <c r="Y101" s="67">
        <v>0</v>
      </c>
      <c r="Z101" s="67">
        <v>0</v>
      </c>
      <c r="AA101" s="67">
        <v>0</v>
      </c>
      <c r="AB101" s="67">
        <v>0</v>
      </c>
    </row>
    <row r="102" ht="85.5" spans="1:28">
      <c r="A102" s="65">
        <v>97</v>
      </c>
      <c r="B102" s="68" t="s">
        <v>326</v>
      </c>
      <c r="C102" s="69">
        <v>2</v>
      </c>
      <c r="D102" s="69">
        <v>83</v>
      </c>
      <c r="E102" s="72">
        <v>5124.8282</v>
      </c>
      <c r="F102" s="78" t="s">
        <v>327</v>
      </c>
      <c r="G102" s="69">
        <v>2</v>
      </c>
      <c r="H102" s="72">
        <v>17.26</v>
      </c>
      <c r="I102" s="78" t="s">
        <v>105</v>
      </c>
      <c r="J102" s="69">
        <v>113</v>
      </c>
      <c r="K102" s="72">
        <v>384.6134</v>
      </c>
      <c r="L102" s="78" t="s">
        <v>328</v>
      </c>
      <c r="M102" s="69">
        <v>39</v>
      </c>
      <c r="N102" s="72">
        <v>34517.7405</v>
      </c>
      <c r="O102" s="78" t="s">
        <v>329</v>
      </c>
      <c r="P102" s="94">
        <v>68</v>
      </c>
      <c r="Q102" s="65">
        <v>359</v>
      </c>
      <c r="R102" s="82">
        <v>16684.46</v>
      </c>
      <c r="S102" s="82">
        <v>56893.21</v>
      </c>
      <c r="T102" s="67">
        <v>0</v>
      </c>
      <c r="U102" s="65">
        <v>1</v>
      </c>
      <c r="V102" s="67">
        <v>0</v>
      </c>
      <c r="W102" s="65">
        <v>2</v>
      </c>
      <c r="X102" s="65">
        <v>2</v>
      </c>
      <c r="Y102" s="67">
        <v>0</v>
      </c>
      <c r="Z102" s="67">
        <v>0</v>
      </c>
      <c r="AA102" s="67">
        <v>0</v>
      </c>
      <c r="AB102" s="67">
        <v>0</v>
      </c>
    </row>
    <row r="103" ht="57" spans="1:28">
      <c r="A103" s="65">
        <v>98</v>
      </c>
      <c r="B103" s="68" t="s">
        <v>330</v>
      </c>
      <c r="C103" s="67">
        <v>0</v>
      </c>
      <c r="D103" s="69">
        <v>5</v>
      </c>
      <c r="E103" s="72">
        <v>222.07</v>
      </c>
      <c r="F103" s="78" t="s">
        <v>331</v>
      </c>
      <c r="G103" s="67">
        <v>0</v>
      </c>
      <c r="H103" s="67">
        <v>0</v>
      </c>
      <c r="I103" s="67">
        <v>0</v>
      </c>
      <c r="J103" s="69">
        <v>3</v>
      </c>
      <c r="K103" s="72">
        <v>5.14</v>
      </c>
      <c r="L103" s="78" t="s">
        <v>332</v>
      </c>
      <c r="M103" s="69">
        <v>10</v>
      </c>
      <c r="N103" s="72">
        <v>8966.74</v>
      </c>
      <c r="O103" s="78" t="s">
        <v>333</v>
      </c>
      <c r="P103" s="94">
        <v>22</v>
      </c>
      <c r="Q103" s="65">
        <v>126</v>
      </c>
      <c r="R103" s="82">
        <v>381.72</v>
      </c>
      <c r="S103" s="82">
        <v>9703.16</v>
      </c>
      <c r="T103" s="67">
        <v>0</v>
      </c>
      <c r="U103" s="67">
        <v>0</v>
      </c>
      <c r="V103" s="67">
        <v>0</v>
      </c>
      <c r="W103" s="65">
        <v>1</v>
      </c>
      <c r="X103" s="65">
        <v>2</v>
      </c>
      <c r="Y103" s="67">
        <v>0</v>
      </c>
      <c r="Z103" s="67">
        <v>0</v>
      </c>
      <c r="AA103" s="67">
        <v>0</v>
      </c>
      <c r="AB103" s="67">
        <v>0</v>
      </c>
    </row>
    <row r="104" customFormat="true" spans="1:28">
      <c r="A104" s="63" t="s">
        <v>334</v>
      </c>
      <c r="B104" s="63"/>
      <c r="C104" s="63"/>
      <c r="D104" s="63"/>
      <c r="E104" s="77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93"/>
      <c r="Q104" s="99"/>
      <c r="R104" s="100"/>
      <c r="S104" s="100"/>
      <c r="T104" s="98"/>
      <c r="U104" s="98"/>
      <c r="V104" s="98"/>
      <c r="W104" s="98"/>
      <c r="X104" s="98"/>
      <c r="Y104" s="98"/>
      <c r="Z104" s="98"/>
      <c r="AA104" s="98"/>
      <c r="AB104" s="98"/>
    </row>
    <row r="105" s="53" customFormat="true" spans="1:28">
      <c r="A105" s="65">
        <v>99</v>
      </c>
      <c r="B105" s="68" t="s">
        <v>335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J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P105" s="94">
        <v>18</v>
      </c>
      <c r="Q105" s="65">
        <v>74</v>
      </c>
      <c r="R105" s="111">
        <v>2.97</v>
      </c>
      <c r="S105" s="82">
        <v>7046.88</v>
      </c>
      <c r="T105" s="67">
        <v>0</v>
      </c>
      <c r="U105" s="67">
        <v>0</v>
      </c>
      <c r="V105" s="67">
        <v>0</v>
      </c>
      <c r="W105" s="65">
        <v>1</v>
      </c>
      <c r="X105" s="67">
        <v>0</v>
      </c>
      <c r="Y105" s="67">
        <v>0</v>
      </c>
      <c r="Z105" s="67">
        <v>0</v>
      </c>
      <c r="AA105" s="67">
        <v>0</v>
      </c>
      <c r="AB105" s="67">
        <v>0</v>
      </c>
    </row>
    <row r="106" s="53" customFormat="true" spans="1:28">
      <c r="A106" s="65">
        <v>100</v>
      </c>
      <c r="B106" s="68" t="s">
        <v>336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94">
        <v>4</v>
      </c>
      <c r="Q106" s="65">
        <v>21</v>
      </c>
      <c r="R106" s="111">
        <v>288.68</v>
      </c>
      <c r="S106" s="82">
        <v>1732.4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</row>
    <row r="107" s="53" customFormat="true" spans="1:28">
      <c r="A107" s="65">
        <v>101</v>
      </c>
      <c r="B107" s="71" t="s">
        <v>337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94">
        <v>2</v>
      </c>
      <c r="Q107" s="65">
        <v>8</v>
      </c>
      <c r="R107" s="112">
        <v>0</v>
      </c>
      <c r="S107" s="82">
        <v>499.33</v>
      </c>
      <c r="T107" s="67">
        <v>0</v>
      </c>
      <c r="U107" s="67">
        <v>0</v>
      </c>
      <c r="V107" s="67">
        <v>0</v>
      </c>
      <c r="W107" s="67">
        <v>0</v>
      </c>
      <c r="X107" s="67">
        <v>0</v>
      </c>
      <c r="Y107" s="67">
        <v>0</v>
      </c>
      <c r="Z107" s="67">
        <v>0</v>
      </c>
      <c r="AA107" s="67">
        <v>0</v>
      </c>
      <c r="AB107" s="67">
        <v>0</v>
      </c>
    </row>
    <row r="108" s="53" customFormat="true" spans="1:28">
      <c r="A108" s="65">
        <v>102</v>
      </c>
      <c r="B108" s="68" t="s">
        <v>338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94">
        <v>2</v>
      </c>
      <c r="Q108" s="65">
        <v>11</v>
      </c>
      <c r="R108" s="111">
        <v>27.55</v>
      </c>
      <c r="S108" s="82">
        <v>766.5</v>
      </c>
      <c r="T108" s="67">
        <v>0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0</v>
      </c>
      <c r="AA108" s="67">
        <v>0</v>
      </c>
      <c r="AB108" s="67">
        <v>0</v>
      </c>
    </row>
    <row r="109" s="53" customFormat="true" spans="1:28">
      <c r="A109" s="65">
        <v>103</v>
      </c>
      <c r="B109" s="68" t="s">
        <v>339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94">
        <v>2</v>
      </c>
      <c r="Q109" s="65">
        <v>4</v>
      </c>
      <c r="R109" s="111">
        <v>4.95</v>
      </c>
      <c r="S109" s="82">
        <v>157.31</v>
      </c>
      <c r="T109" s="67">
        <v>0</v>
      </c>
      <c r="U109" s="67">
        <v>0</v>
      </c>
      <c r="V109" s="67">
        <v>0</v>
      </c>
      <c r="W109" s="65">
        <v>1</v>
      </c>
      <c r="X109" s="67">
        <v>0</v>
      </c>
      <c r="Y109" s="67">
        <v>0</v>
      </c>
      <c r="Z109" s="67">
        <v>0</v>
      </c>
      <c r="AA109" s="67">
        <v>0</v>
      </c>
      <c r="AB109" s="67">
        <v>0</v>
      </c>
    </row>
    <row r="110" s="53" customFormat="true" spans="1:28">
      <c r="A110" s="65">
        <v>104</v>
      </c>
      <c r="B110" s="68" t="s">
        <v>340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94">
        <v>3</v>
      </c>
      <c r="Q110" s="65">
        <v>22</v>
      </c>
      <c r="R110" s="111">
        <v>37.54</v>
      </c>
      <c r="S110" s="82">
        <v>2442.63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</row>
    <row r="111" ht="166" customHeight="true" spans="1:28">
      <c r="A111" s="104" t="s">
        <v>341</v>
      </c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</row>
  </sheetData>
  <autoFilter ref="A4:AB111">
    <extLst/>
  </autoFilter>
  <mergeCells count="23">
    <mergeCell ref="A1:AB1"/>
    <mergeCell ref="C2:O2"/>
    <mergeCell ref="P2:Q2"/>
    <mergeCell ref="R2:S2"/>
    <mergeCell ref="T2:AB2"/>
    <mergeCell ref="D3:F3"/>
    <mergeCell ref="G3:I3"/>
    <mergeCell ref="J3:L3"/>
    <mergeCell ref="M3:O3"/>
    <mergeCell ref="T3:U3"/>
    <mergeCell ref="W3:X3"/>
    <mergeCell ref="Y3:Z3"/>
    <mergeCell ref="AA3:AB3"/>
    <mergeCell ref="A5:AB5"/>
    <mergeCell ref="A104:AB104"/>
    <mergeCell ref="A111:AB111"/>
    <mergeCell ref="A3:A4"/>
    <mergeCell ref="B3:B4"/>
    <mergeCell ref="P3:P4"/>
    <mergeCell ref="Q3:Q4"/>
    <mergeCell ref="R3:R4"/>
    <mergeCell ref="S3:S4"/>
    <mergeCell ref="V3:V4"/>
  </mergeCells>
  <conditionalFormatting sqref="Y90">
    <cfRule type="expression" dxfId="0" priority="276">
      <formula>#REF!&lt;&gt;#REF!</formula>
    </cfRule>
  </conditionalFormatting>
  <conditionalFormatting sqref="AA96:AA99">
    <cfRule type="expression" dxfId="0" priority="271">
      <formula>$AA96&lt;&gt;#REF!</formula>
    </cfRule>
  </conditionalFormatting>
  <conditionalFormatting sqref="W83:W84 W86:W90 W95:W103 W105 W109">
    <cfRule type="expression" dxfId="0" priority="4">
      <formula>#REF!&lt;&gt;$W83</formula>
    </cfRule>
    <cfRule type="expression" dxfId="0" priority="5">
      <formula>#REF!&lt;&gt;$W83</formula>
    </cfRule>
  </conditionalFormatting>
  <conditionalFormatting sqref="X88:X90 X95:X103">
    <cfRule type="expression" dxfId="0" priority="3">
      <formula>$X88&lt;&gt;#REF!</formula>
    </cfRule>
  </conditionalFormatting>
  <conditionalFormatting sqref="T89:T90 T95 T98:T99 T101">
    <cfRule type="expression" dxfId="0" priority="280">
      <formula>#REF!&lt;&gt;$T89</formula>
    </cfRule>
  </conditionalFormatting>
  <conditionalFormatting sqref="U89:U90 U95:U99 U101:U102">
    <cfRule type="expression" dxfId="0" priority="279">
      <formula>#REF!&lt;&gt;$U89</formula>
    </cfRule>
  </conditionalFormatting>
  <conditionalFormatting sqref="AB90 AB96:AB99">
    <cfRule type="expression" dxfId="0" priority="273">
      <formula>$AB90&lt;&gt;#REF!</formula>
    </cfRule>
  </conditionalFormatting>
  <pageMargins left="0.751388888888889" right="0.751388888888889" top="0.409027777777778" bottom="0.409027777777778" header="0.5" footer="0.5"/>
  <pageSetup paperSize="9" scale="3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E9" sqref="E9"/>
    </sheetView>
  </sheetViews>
  <sheetFormatPr defaultColWidth="8.725" defaultRowHeight="13.5" outlineLevelCol="2"/>
  <cols>
    <col min="1" max="1" width="10.5416666666667" customWidth="true"/>
    <col min="2" max="2" width="46.0916666666667" style="46" customWidth="true"/>
    <col min="3" max="3" width="24.3666666666667" customWidth="true"/>
    <col min="6" max="6" width="19" customWidth="true"/>
    <col min="7" max="9" width="16" customWidth="true"/>
    <col min="10" max="11" width="15.8166666666667" customWidth="true"/>
  </cols>
  <sheetData>
    <row r="1" ht="46" customHeight="true" spans="1:3">
      <c r="A1" s="34" t="s">
        <v>342</v>
      </c>
      <c r="B1" s="23"/>
      <c r="C1" s="23"/>
    </row>
    <row r="2" spans="1:3">
      <c r="A2" s="5" t="s">
        <v>5</v>
      </c>
      <c r="B2" s="5" t="s">
        <v>6</v>
      </c>
      <c r="C2" s="47" t="s">
        <v>343</v>
      </c>
    </row>
    <row r="3" spans="1:3">
      <c r="A3" s="5"/>
      <c r="B3" s="5"/>
      <c r="C3" s="47"/>
    </row>
    <row r="4" spans="1:3">
      <c r="A4" s="5"/>
      <c r="B4" s="5"/>
      <c r="C4" s="47"/>
    </row>
    <row r="5" spans="1:3">
      <c r="A5" s="48">
        <v>1</v>
      </c>
      <c r="B5" s="36" t="s">
        <v>224</v>
      </c>
      <c r="C5" s="36">
        <f>VLOOKUP(B5,'2024年度会计师事务所从事证券服务业务基本信息'!$B$6:$O$103,2,0)</f>
        <v>20</v>
      </c>
    </row>
    <row r="6" spans="1:3">
      <c r="A6" s="48">
        <v>2</v>
      </c>
      <c r="B6" s="49" t="s">
        <v>147</v>
      </c>
      <c r="C6" s="36">
        <f>VLOOKUP(B6,'2024年度会计师事务所从事证券服务业务基本信息'!$B$6:$O$103,2,0)</f>
        <v>18</v>
      </c>
    </row>
    <row r="7" spans="1:3">
      <c r="A7" s="48">
        <v>3</v>
      </c>
      <c r="B7" s="36" t="s">
        <v>167</v>
      </c>
      <c r="C7" s="36">
        <f>VLOOKUP(B7,'2024年度会计师事务所从事证券服务业务基本信息'!$B$6:$O$103,2,0)</f>
        <v>16</v>
      </c>
    </row>
    <row r="8" spans="1:3">
      <c r="A8" s="48">
        <v>4</v>
      </c>
      <c r="B8" s="36" t="s">
        <v>280</v>
      </c>
      <c r="C8" s="36">
        <f>VLOOKUP(B8,'2024年度会计师事务所从事证券服务业务基本信息'!$B$6:$O$103,2,0)</f>
        <v>11</v>
      </c>
    </row>
    <row r="9" spans="1:3">
      <c r="A9" s="48">
        <v>5</v>
      </c>
      <c r="B9" s="50" t="s">
        <v>82</v>
      </c>
      <c r="C9" s="36">
        <f>VLOOKUP(B9,'2024年度会计师事务所从事证券服务业务基本信息'!$B$6:$O$103,2,0)</f>
        <v>10</v>
      </c>
    </row>
    <row r="10" spans="1:3">
      <c r="A10" s="48">
        <v>6</v>
      </c>
      <c r="B10" s="36" t="s">
        <v>247</v>
      </c>
      <c r="C10" s="36">
        <f>VLOOKUP(B10,'2024年度会计师事务所从事证券服务业务基本信息'!$B$6:$O$103,2,0)</f>
        <v>7</v>
      </c>
    </row>
    <row r="11" spans="1:3">
      <c r="A11" s="48">
        <v>7</v>
      </c>
      <c r="B11" s="36" t="s">
        <v>275</v>
      </c>
      <c r="C11" s="36">
        <f>VLOOKUP(B11,'2024年度会计师事务所从事证券服务业务基本信息'!$B$6:$O$103,2,0)</f>
        <v>6</v>
      </c>
    </row>
    <row r="12" spans="1:3">
      <c r="A12" s="48">
        <v>8</v>
      </c>
      <c r="B12" s="36" t="s">
        <v>31</v>
      </c>
      <c r="C12" s="36">
        <f>VLOOKUP(B12,'2024年度会计师事务所从事证券服务业务基本信息'!$B$6:$O$103,2,0)</f>
        <v>5</v>
      </c>
    </row>
    <row r="13" spans="1:3">
      <c r="A13" s="48">
        <v>9</v>
      </c>
      <c r="B13" s="36" t="s">
        <v>90</v>
      </c>
      <c r="C13" s="36">
        <f>VLOOKUP(B13,'2024年度会计师事务所从事证券服务业务基本信息'!$B$6:$O$103,2,0)</f>
        <v>5</v>
      </c>
    </row>
    <row r="14" spans="1:3">
      <c r="A14" s="48">
        <v>10</v>
      </c>
      <c r="B14" s="36" t="s">
        <v>303</v>
      </c>
      <c r="C14" s="36">
        <f>VLOOKUP(B14,'2024年度会计师事务所从事证券服务业务基本信息'!$B$6:$O$103,2,0)</f>
        <v>4</v>
      </c>
    </row>
    <row r="15" spans="1:3">
      <c r="A15" s="48">
        <v>11</v>
      </c>
      <c r="B15" s="36" t="s">
        <v>139</v>
      </c>
      <c r="C15" s="36">
        <f>VLOOKUP(B15,'2024年度会计师事务所从事证券服务业务基本信息'!$B$6:$O$103,2,0)</f>
        <v>4</v>
      </c>
    </row>
    <row r="16" spans="1:3">
      <c r="A16" s="48">
        <v>12</v>
      </c>
      <c r="B16" s="36" t="s">
        <v>103</v>
      </c>
      <c r="C16" s="36">
        <f>VLOOKUP(B16,'2024年度会计师事务所从事证券服务业务基本信息'!$B$6:$O$103,2,0)</f>
        <v>4</v>
      </c>
    </row>
    <row r="17" spans="1:3">
      <c r="A17" s="48">
        <v>13</v>
      </c>
      <c r="B17" s="36" t="s">
        <v>95</v>
      </c>
      <c r="C17" s="36">
        <f>VLOOKUP(B17,'2024年度会计师事务所从事证券服务业务基本信息'!$B$6:$O$103,2,0)</f>
        <v>3</v>
      </c>
    </row>
    <row r="18" spans="1:3">
      <c r="A18" s="48">
        <v>14</v>
      </c>
      <c r="B18" s="36" t="s">
        <v>315</v>
      </c>
      <c r="C18" s="36">
        <f>VLOOKUP(B18,'2024年度会计师事务所从事证券服务业务基本信息'!$B$6:$O$103,2,0)</f>
        <v>3</v>
      </c>
    </row>
    <row r="19" spans="1:3">
      <c r="A19" s="48">
        <v>15</v>
      </c>
      <c r="B19" s="36" t="s">
        <v>185</v>
      </c>
      <c r="C19" s="36">
        <f>VLOOKUP(B19,'2024年度会计师事务所从事证券服务业务基本信息'!$B$6:$O$103,2,0)</f>
        <v>3</v>
      </c>
    </row>
    <row r="20" spans="1:3">
      <c r="A20" s="48">
        <v>16</v>
      </c>
      <c r="B20" s="36" t="s">
        <v>326</v>
      </c>
      <c r="C20" s="36">
        <f>VLOOKUP(B20,'2024年度会计师事务所从事证券服务业务基本信息'!$B$6:$O$103,2,0)</f>
        <v>2</v>
      </c>
    </row>
    <row r="21" spans="1:3">
      <c r="A21" s="48">
        <v>17</v>
      </c>
      <c r="B21" s="36" t="s">
        <v>38</v>
      </c>
      <c r="C21" s="36">
        <f>VLOOKUP(B21,'2024年度会计师事务所从事证券服务业务基本信息'!$B$6:$O$103,2,0)</f>
        <v>2</v>
      </c>
    </row>
    <row r="22" spans="1:3">
      <c r="A22" s="48">
        <v>18</v>
      </c>
      <c r="B22" s="36" t="s">
        <v>114</v>
      </c>
      <c r="C22" s="36">
        <f>VLOOKUP(B22,'2024年度会计师事务所从事证券服务业务基本信息'!$B$6:$O$103,2,0)</f>
        <v>2</v>
      </c>
    </row>
    <row r="23" spans="1:3">
      <c r="A23" s="48">
        <v>19</v>
      </c>
      <c r="B23" s="51" t="s">
        <v>232</v>
      </c>
      <c r="C23" s="36">
        <f>VLOOKUP(B23,'2024年度会计师事务所从事证券服务业务基本信息'!$B$6:$O$103,2,0)</f>
        <v>1</v>
      </c>
    </row>
    <row r="24" spans="1:3">
      <c r="A24" s="48">
        <v>20</v>
      </c>
      <c r="B24" s="36" t="s">
        <v>220</v>
      </c>
      <c r="C24" s="36">
        <f>VLOOKUP(B24,'2024年度会计师事务所从事证券服务业务基本信息'!$B$6:$O$103,2,0)</f>
        <v>1</v>
      </c>
    </row>
    <row r="25" spans="1:3">
      <c r="A25" s="48">
        <v>21</v>
      </c>
      <c r="B25" s="36" t="s">
        <v>307</v>
      </c>
      <c r="C25" s="36">
        <f>VLOOKUP(B25,'2024年度会计师事务所从事证券服务业务基本信息'!$B$6:$O$103,2,0)</f>
        <v>1</v>
      </c>
    </row>
    <row r="26" spans="1:3">
      <c r="A26" s="48">
        <v>22</v>
      </c>
      <c r="B26" s="36" t="s">
        <v>125</v>
      </c>
      <c r="C26" s="36">
        <f>VLOOKUP(B26,'2024年度会计师事务所从事证券服务业务基本信息'!$B$6:$O$103,2,0)</f>
        <v>1</v>
      </c>
    </row>
    <row r="27" spans="1:3">
      <c r="A27" s="48">
        <v>23</v>
      </c>
      <c r="B27" s="52" t="s">
        <v>291</v>
      </c>
      <c r="C27" s="36">
        <f>VLOOKUP(B27,'2024年度会计师事务所从事证券服务业务基本信息'!$B$6:$O$103,2,0)</f>
        <v>1</v>
      </c>
    </row>
    <row r="28" spans="1:3">
      <c r="A28" s="48">
        <v>24</v>
      </c>
      <c r="B28" s="36" t="s">
        <v>111</v>
      </c>
      <c r="C28" s="36">
        <f>VLOOKUP(B28,'2024年度会计师事务所从事证券服务业务基本信息'!$B$6:$O$103,2,0)</f>
        <v>1</v>
      </c>
    </row>
    <row r="29" ht="54" customHeight="true" spans="1:3">
      <c r="A29" s="15" t="s">
        <v>344</v>
      </c>
      <c r="B29" s="16"/>
      <c r="C29" s="16"/>
    </row>
  </sheetData>
  <autoFilter ref="A4:C29">
    <extLst/>
  </autoFilter>
  <mergeCells count="5">
    <mergeCell ref="A1:C1"/>
    <mergeCell ref="A29:C29"/>
    <mergeCell ref="A2:A4"/>
    <mergeCell ref="B2:B4"/>
    <mergeCell ref="C2:C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65"/>
  <sheetViews>
    <sheetView workbookViewId="0">
      <selection activeCell="A65" sqref="A65:E65"/>
    </sheetView>
  </sheetViews>
  <sheetFormatPr defaultColWidth="8.09166666666667" defaultRowHeight="14.25"/>
  <cols>
    <col min="1" max="1" width="5" style="19" customWidth="true"/>
    <col min="2" max="2" width="25.725" style="20" customWidth="true"/>
    <col min="3" max="3" width="13.5416666666667" style="40" customWidth="true"/>
    <col min="4" max="4" width="14.6333333333333" style="19" customWidth="true"/>
    <col min="5" max="5" width="50.3666666666667" style="19" customWidth="true"/>
    <col min="6" max="6" width="8.09166666666667" style="19"/>
    <col min="7" max="7" width="11.3666666666667" style="19" customWidth="true"/>
    <col min="8" max="256" width="8.09166666666667" style="19"/>
    <col min="257" max="257" width="5" style="19" customWidth="true"/>
    <col min="258" max="258" width="22.6333333333333" style="19" customWidth="true"/>
    <col min="259" max="259" width="6.275" style="19" customWidth="true"/>
    <col min="260" max="260" width="17.0916666666667" style="19" customWidth="true"/>
    <col min="261" max="261" width="33.0916666666667" style="19" customWidth="true"/>
    <col min="262" max="262" width="8.09166666666667" style="19"/>
    <col min="263" max="263" width="11.3666666666667" style="19" customWidth="true"/>
    <col min="264" max="512" width="8.09166666666667" style="19"/>
    <col min="513" max="513" width="5" style="19" customWidth="true"/>
    <col min="514" max="514" width="22.6333333333333" style="19" customWidth="true"/>
    <col min="515" max="515" width="6.275" style="19" customWidth="true"/>
    <col min="516" max="516" width="17.0916666666667" style="19" customWidth="true"/>
    <col min="517" max="517" width="33.0916666666667" style="19" customWidth="true"/>
    <col min="518" max="518" width="8.09166666666667" style="19"/>
    <col min="519" max="519" width="11.3666666666667" style="19" customWidth="true"/>
    <col min="520" max="768" width="8.09166666666667" style="19"/>
    <col min="769" max="769" width="5" style="19" customWidth="true"/>
    <col min="770" max="770" width="22.6333333333333" style="19" customWidth="true"/>
    <col min="771" max="771" width="6.275" style="19" customWidth="true"/>
    <col min="772" max="772" width="17.0916666666667" style="19" customWidth="true"/>
    <col min="773" max="773" width="33.0916666666667" style="19" customWidth="true"/>
    <col min="774" max="774" width="8.09166666666667" style="19"/>
    <col min="775" max="775" width="11.3666666666667" style="19" customWidth="true"/>
    <col min="776" max="1024" width="8.09166666666667" style="19"/>
    <col min="1025" max="1025" width="5" style="19" customWidth="true"/>
    <col min="1026" max="1026" width="22.6333333333333" style="19" customWidth="true"/>
    <col min="1027" max="1027" width="6.275" style="19" customWidth="true"/>
    <col min="1028" max="1028" width="17.0916666666667" style="19" customWidth="true"/>
    <col min="1029" max="1029" width="33.0916666666667" style="19" customWidth="true"/>
    <col min="1030" max="1030" width="8.09166666666667" style="19"/>
    <col min="1031" max="1031" width="11.3666666666667" style="19" customWidth="true"/>
    <col min="1032" max="1280" width="8.09166666666667" style="19"/>
    <col min="1281" max="1281" width="5" style="19" customWidth="true"/>
    <col min="1282" max="1282" width="22.6333333333333" style="19" customWidth="true"/>
    <col min="1283" max="1283" width="6.275" style="19" customWidth="true"/>
    <col min="1284" max="1284" width="17.0916666666667" style="19" customWidth="true"/>
    <col min="1285" max="1285" width="33.0916666666667" style="19" customWidth="true"/>
    <col min="1286" max="1286" width="8.09166666666667" style="19"/>
    <col min="1287" max="1287" width="11.3666666666667" style="19" customWidth="true"/>
    <col min="1288" max="1536" width="8.09166666666667" style="19"/>
    <col min="1537" max="1537" width="5" style="19" customWidth="true"/>
    <col min="1538" max="1538" width="22.6333333333333" style="19" customWidth="true"/>
    <col min="1539" max="1539" width="6.275" style="19" customWidth="true"/>
    <col min="1540" max="1540" width="17.0916666666667" style="19" customWidth="true"/>
    <col min="1541" max="1541" width="33.0916666666667" style="19" customWidth="true"/>
    <col min="1542" max="1542" width="8.09166666666667" style="19"/>
    <col min="1543" max="1543" width="11.3666666666667" style="19" customWidth="true"/>
    <col min="1544" max="1792" width="8.09166666666667" style="19"/>
    <col min="1793" max="1793" width="5" style="19" customWidth="true"/>
    <col min="1794" max="1794" width="22.6333333333333" style="19" customWidth="true"/>
    <col min="1795" max="1795" width="6.275" style="19" customWidth="true"/>
    <col min="1796" max="1796" width="17.0916666666667" style="19" customWidth="true"/>
    <col min="1797" max="1797" width="33.0916666666667" style="19" customWidth="true"/>
    <col min="1798" max="1798" width="8.09166666666667" style="19"/>
    <col min="1799" max="1799" width="11.3666666666667" style="19" customWidth="true"/>
    <col min="1800" max="2048" width="8.09166666666667" style="19"/>
    <col min="2049" max="2049" width="5" style="19" customWidth="true"/>
    <col min="2050" max="2050" width="22.6333333333333" style="19" customWidth="true"/>
    <col min="2051" max="2051" width="6.275" style="19" customWidth="true"/>
    <col min="2052" max="2052" width="17.0916666666667" style="19" customWidth="true"/>
    <col min="2053" max="2053" width="33.0916666666667" style="19" customWidth="true"/>
    <col min="2054" max="2054" width="8.09166666666667" style="19"/>
    <col min="2055" max="2055" width="11.3666666666667" style="19" customWidth="true"/>
    <col min="2056" max="2304" width="8.09166666666667" style="19"/>
    <col min="2305" max="2305" width="5" style="19" customWidth="true"/>
    <col min="2306" max="2306" width="22.6333333333333" style="19" customWidth="true"/>
    <col min="2307" max="2307" width="6.275" style="19" customWidth="true"/>
    <col min="2308" max="2308" width="17.0916666666667" style="19" customWidth="true"/>
    <col min="2309" max="2309" width="33.0916666666667" style="19" customWidth="true"/>
    <col min="2310" max="2310" width="8.09166666666667" style="19"/>
    <col min="2311" max="2311" width="11.3666666666667" style="19" customWidth="true"/>
    <col min="2312" max="2560" width="8.09166666666667" style="19"/>
    <col min="2561" max="2561" width="5" style="19" customWidth="true"/>
    <col min="2562" max="2562" width="22.6333333333333" style="19" customWidth="true"/>
    <col min="2563" max="2563" width="6.275" style="19" customWidth="true"/>
    <col min="2564" max="2564" width="17.0916666666667" style="19" customWidth="true"/>
    <col min="2565" max="2565" width="33.0916666666667" style="19" customWidth="true"/>
    <col min="2566" max="2566" width="8.09166666666667" style="19"/>
    <col min="2567" max="2567" width="11.3666666666667" style="19" customWidth="true"/>
    <col min="2568" max="2816" width="8.09166666666667" style="19"/>
    <col min="2817" max="2817" width="5" style="19" customWidth="true"/>
    <col min="2818" max="2818" width="22.6333333333333" style="19" customWidth="true"/>
    <col min="2819" max="2819" width="6.275" style="19" customWidth="true"/>
    <col min="2820" max="2820" width="17.0916666666667" style="19" customWidth="true"/>
    <col min="2821" max="2821" width="33.0916666666667" style="19" customWidth="true"/>
    <col min="2822" max="2822" width="8.09166666666667" style="19"/>
    <col min="2823" max="2823" width="11.3666666666667" style="19" customWidth="true"/>
    <col min="2824" max="3072" width="8.09166666666667" style="19"/>
    <col min="3073" max="3073" width="5" style="19" customWidth="true"/>
    <col min="3074" max="3074" width="22.6333333333333" style="19" customWidth="true"/>
    <col min="3075" max="3075" width="6.275" style="19" customWidth="true"/>
    <col min="3076" max="3076" width="17.0916666666667" style="19" customWidth="true"/>
    <col min="3077" max="3077" width="33.0916666666667" style="19" customWidth="true"/>
    <col min="3078" max="3078" width="8.09166666666667" style="19"/>
    <col min="3079" max="3079" width="11.3666666666667" style="19" customWidth="true"/>
    <col min="3080" max="3328" width="8.09166666666667" style="19"/>
    <col min="3329" max="3329" width="5" style="19" customWidth="true"/>
    <col min="3330" max="3330" width="22.6333333333333" style="19" customWidth="true"/>
    <col min="3331" max="3331" width="6.275" style="19" customWidth="true"/>
    <col min="3332" max="3332" width="17.0916666666667" style="19" customWidth="true"/>
    <col min="3333" max="3333" width="33.0916666666667" style="19" customWidth="true"/>
    <col min="3334" max="3334" width="8.09166666666667" style="19"/>
    <col min="3335" max="3335" width="11.3666666666667" style="19" customWidth="true"/>
    <col min="3336" max="3584" width="8.09166666666667" style="19"/>
    <col min="3585" max="3585" width="5" style="19" customWidth="true"/>
    <col min="3586" max="3586" width="22.6333333333333" style="19" customWidth="true"/>
    <col min="3587" max="3587" width="6.275" style="19" customWidth="true"/>
    <col min="3588" max="3588" width="17.0916666666667" style="19" customWidth="true"/>
    <col min="3589" max="3589" width="33.0916666666667" style="19" customWidth="true"/>
    <col min="3590" max="3590" width="8.09166666666667" style="19"/>
    <col min="3591" max="3591" width="11.3666666666667" style="19" customWidth="true"/>
    <col min="3592" max="3840" width="8.09166666666667" style="19"/>
    <col min="3841" max="3841" width="5" style="19" customWidth="true"/>
    <col min="3842" max="3842" width="22.6333333333333" style="19" customWidth="true"/>
    <col min="3843" max="3843" width="6.275" style="19" customWidth="true"/>
    <col min="3844" max="3844" width="17.0916666666667" style="19" customWidth="true"/>
    <col min="3845" max="3845" width="33.0916666666667" style="19" customWidth="true"/>
    <col min="3846" max="3846" width="8.09166666666667" style="19"/>
    <col min="3847" max="3847" width="11.3666666666667" style="19" customWidth="true"/>
    <col min="3848" max="4096" width="8.09166666666667" style="19"/>
    <col min="4097" max="4097" width="5" style="19" customWidth="true"/>
    <col min="4098" max="4098" width="22.6333333333333" style="19" customWidth="true"/>
    <col min="4099" max="4099" width="6.275" style="19" customWidth="true"/>
    <col min="4100" max="4100" width="17.0916666666667" style="19" customWidth="true"/>
    <col min="4101" max="4101" width="33.0916666666667" style="19" customWidth="true"/>
    <col min="4102" max="4102" width="8.09166666666667" style="19"/>
    <col min="4103" max="4103" width="11.3666666666667" style="19" customWidth="true"/>
    <col min="4104" max="4352" width="8.09166666666667" style="19"/>
    <col min="4353" max="4353" width="5" style="19" customWidth="true"/>
    <col min="4354" max="4354" width="22.6333333333333" style="19" customWidth="true"/>
    <col min="4355" max="4355" width="6.275" style="19" customWidth="true"/>
    <col min="4356" max="4356" width="17.0916666666667" style="19" customWidth="true"/>
    <col min="4357" max="4357" width="33.0916666666667" style="19" customWidth="true"/>
    <col min="4358" max="4358" width="8.09166666666667" style="19"/>
    <col min="4359" max="4359" width="11.3666666666667" style="19" customWidth="true"/>
    <col min="4360" max="4608" width="8.09166666666667" style="19"/>
    <col min="4609" max="4609" width="5" style="19" customWidth="true"/>
    <col min="4610" max="4610" width="22.6333333333333" style="19" customWidth="true"/>
    <col min="4611" max="4611" width="6.275" style="19" customWidth="true"/>
    <col min="4612" max="4612" width="17.0916666666667" style="19" customWidth="true"/>
    <col min="4613" max="4613" width="33.0916666666667" style="19" customWidth="true"/>
    <col min="4614" max="4614" width="8.09166666666667" style="19"/>
    <col min="4615" max="4615" width="11.3666666666667" style="19" customWidth="true"/>
    <col min="4616" max="4864" width="8.09166666666667" style="19"/>
    <col min="4865" max="4865" width="5" style="19" customWidth="true"/>
    <col min="4866" max="4866" width="22.6333333333333" style="19" customWidth="true"/>
    <col min="4867" max="4867" width="6.275" style="19" customWidth="true"/>
    <col min="4868" max="4868" width="17.0916666666667" style="19" customWidth="true"/>
    <col min="4869" max="4869" width="33.0916666666667" style="19" customWidth="true"/>
    <col min="4870" max="4870" width="8.09166666666667" style="19"/>
    <col min="4871" max="4871" width="11.3666666666667" style="19" customWidth="true"/>
    <col min="4872" max="5120" width="8.09166666666667" style="19"/>
    <col min="5121" max="5121" width="5" style="19" customWidth="true"/>
    <col min="5122" max="5122" width="22.6333333333333" style="19" customWidth="true"/>
    <col min="5123" max="5123" width="6.275" style="19" customWidth="true"/>
    <col min="5124" max="5124" width="17.0916666666667" style="19" customWidth="true"/>
    <col min="5125" max="5125" width="33.0916666666667" style="19" customWidth="true"/>
    <col min="5126" max="5126" width="8.09166666666667" style="19"/>
    <col min="5127" max="5127" width="11.3666666666667" style="19" customWidth="true"/>
    <col min="5128" max="5376" width="8.09166666666667" style="19"/>
    <col min="5377" max="5377" width="5" style="19" customWidth="true"/>
    <col min="5378" max="5378" width="22.6333333333333" style="19" customWidth="true"/>
    <col min="5379" max="5379" width="6.275" style="19" customWidth="true"/>
    <col min="5380" max="5380" width="17.0916666666667" style="19" customWidth="true"/>
    <col min="5381" max="5381" width="33.0916666666667" style="19" customWidth="true"/>
    <col min="5382" max="5382" width="8.09166666666667" style="19"/>
    <col min="5383" max="5383" width="11.3666666666667" style="19" customWidth="true"/>
    <col min="5384" max="5632" width="8.09166666666667" style="19"/>
    <col min="5633" max="5633" width="5" style="19" customWidth="true"/>
    <col min="5634" max="5634" width="22.6333333333333" style="19" customWidth="true"/>
    <col min="5635" max="5635" width="6.275" style="19" customWidth="true"/>
    <col min="5636" max="5636" width="17.0916666666667" style="19" customWidth="true"/>
    <col min="5637" max="5637" width="33.0916666666667" style="19" customWidth="true"/>
    <col min="5638" max="5638" width="8.09166666666667" style="19"/>
    <col min="5639" max="5639" width="11.3666666666667" style="19" customWidth="true"/>
    <col min="5640" max="5888" width="8.09166666666667" style="19"/>
    <col min="5889" max="5889" width="5" style="19" customWidth="true"/>
    <col min="5890" max="5890" width="22.6333333333333" style="19" customWidth="true"/>
    <col min="5891" max="5891" width="6.275" style="19" customWidth="true"/>
    <col min="5892" max="5892" width="17.0916666666667" style="19" customWidth="true"/>
    <col min="5893" max="5893" width="33.0916666666667" style="19" customWidth="true"/>
    <col min="5894" max="5894" width="8.09166666666667" style="19"/>
    <col min="5895" max="5895" width="11.3666666666667" style="19" customWidth="true"/>
    <col min="5896" max="6144" width="8.09166666666667" style="19"/>
    <col min="6145" max="6145" width="5" style="19" customWidth="true"/>
    <col min="6146" max="6146" width="22.6333333333333" style="19" customWidth="true"/>
    <col min="6147" max="6147" width="6.275" style="19" customWidth="true"/>
    <col min="6148" max="6148" width="17.0916666666667" style="19" customWidth="true"/>
    <col min="6149" max="6149" width="33.0916666666667" style="19" customWidth="true"/>
    <col min="6150" max="6150" width="8.09166666666667" style="19"/>
    <col min="6151" max="6151" width="11.3666666666667" style="19" customWidth="true"/>
    <col min="6152" max="6400" width="8.09166666666667" style="19"/>
    <col min="6401" max="6401" width="5" style="19" customWidth="true"/>
    <col min="6402" max="6402" width="22.6333333333333" style="19" customWidth="true"/>
    <col min="6403" max="6403" width="6.275" style="19" customWidth="true"/>
    <col min="6404" max="6404" width="17.0916666666667" style="19" customWidth="true"/>
    <col min="6405" max="6405" width="33.0916666666667" style="19" customWidth="true"/>
    <col min="6406" max="6406" width="8.09166666666667" style="19"/>
    <col min="6407" max="6407" width="11.3666666666667" style="19" customWidth="true"/>
    <col min="6408" max="6656" width="8.09166666666667" style="19"/>
    <col min="6657" max="6657" width="5" style="19" customWidth="true"/>
    <col min="6658" max="6658" width="22.6333333333333" style="19" customWidth="true"/>
    <col min="6659" max="6659" width="6.275" style="19" customWidth="true"/>
    <col min="6660" max="6660" width="17.0916666666667" style="19" customWidth="true"/>
    <col min="6661" max="6661" width="33.0916666666667" style="19" customWidth="true"/>
    <col min="6662" max="6662" width="8.09166666666667" style="19"/>
    <col min="6663" max="6663" width="11.3666666666667" style="19" customWidth="true"/>
    <col min="6664" max="6912" width="8.09166666666667" style="19"/>
    <col min="6913" max="6913" width="5" style="19" customWidth="true"/>
    <col min="6914" max="6914" width="22.6333333333333" style="19" customWidth="true"/>
    <col min="6915" max="6915" width="6.275" style="19" customWidth="true"/>
    <col min="6916" max="6916" width="17.0916666666667" style="19" customWidth="true"/>
    <col min="6917" max="6917" width="33.0916666666667" style="19" customWidth="true"/>
    <col min="6918" max="6918" width="8.09166666666667" style="19"/>
    <col min="6919" max="6919" width="11.3666666666667" style="19" customWidth="true"/>
    <col min="6920" max="7168" width="8.09166666666667" style="19"/>
    <col min="7169" max="7169" width="5" style="19" customWidth="true"/>
    <col min="7170" max="7170" width="22.6333333333333" style="19" customWidth="true"/>
    <col min="7171" max="7171" width="6.275" style="19" customWidth="true"/>
    <col min="7172" max="7172" width="17.0916666666667" style="19" customWidth="true"/>
    <col min="7173" max="7173" width="33.0916666666667" style="19" customWidth="true"/>
    <col min="7174" max="7174" width="8.09166666666667" style="19"/>
    <col min="7175" max="7175" width="11.3666666666667" style="19" customWidth="true"/>
    <col min="7176" max="7424" width="8.09166666666667" style="19"/>
    <col min="7425" max="7425" width="5" style="19" customWidth="true"/>
    <col min="7426" max="7426" width="22.6333333333333" style="19" customWidth="true"/>
    <col min="7427" max="7427" width="6.275" style="19" customWidth="true"/>
    <col min="7428" max="7428" width="17.0916666666667" style="19" customWidth="true"/>
    <col min="7429" max="7429" width="33.0916666666667" style="19" customWidth="true"/>
    <col min="7430" max="7430" width="8.09166666666667" style="19"/>
    <col min="7431" max="7431" width="11.3666666666667" style="19" customWidth="true"/>
    <col min="7432" max="7680" width="8.09166666666667" style="19"/>
    <col min="7681" max="7681" width="5" style="19" customWidth="true"/>
    <col min="7682" max="7682" width="22.6333333333333" style="19" customWidth="true"/>
    <col min="7683" max="7683" width="6.275" style="19" customWidth="true"/>
    <col min="7684" max="7684" width="17.0916666666667" style="19" customWidth="true"/>
    <col min="7685" max="7685" width="33.0916666666667" style="19" customWidth="true"/>
    <col min="7686" max="7686" width="8.09166666666667" style="19"/>
    <col min="7687" max="7687" width="11.3666666666667" style="19" customWidth="true"/>
    <col min="7688" max="7936" width="8.09166666666667" style="19"/>
    <col min="7937" max="7937" width="5" style="19" customWidth="true"/>
    <col min="7938" max="7938" width="22.6333333333333" style="19" customWidth="true"/>
    <col min="7939" max="7939" width="6.275" style="19" customWidth="true"/>
    <col min="7940" max="7940" width="17.0916666666667" style="19" customWidth="true"/>
    <col min="7941" max="7941" width="33.0916666666667" style="19" customWidth="true"/>
    <col min="7942" max="7942" width="8.09166666666667" style="19"/>
    <col min="7943" max="7943" width="11.3666666666667" style="19" customWidth="true"/>
    <col min="7944" max="8192" width="8.09166666666667" style="19"/>
    <col min="8193" max="8193" width="5" style="19" customWidth="true"/>
    <col min="8194" max="8194" width="22.6333333333333" style="19" customWidth="true"/>
    <col min="8195" max="8195" width="6.275" style="19" customWidth="true"/>
    <col min="8196" max="8196" width="17.0916666666667" style="19" customWidth="true"/>
    <col min="8197" max="8197" width="33.0916666666667" style="19" customWidth="true"/>
    <col min="8198" max="8198" width="8.09166666666667" style="19"/>
    <col min="8199" max="8199" width="11.3666666666667" style="19" customWidth="true"/>
    <col min="8200" max="8448" width="8.09166666666667" style="19"/>
    <col min="8449" max="8449" width="5" style="19" customWidth="true"/>
    <col min="8450" max="8450" width="22.6333333333333" style="19" customWidth="true"/>
    <col min="8451" max="8451" width="6.275" style="19" customWidth="true"/>
    <col min="8452" max="8452" width="17.0916666666667" style="19" customWidth="true"/>
    <col min="8453" max="8453" width="33.0916666666667" style="19" customWidth="true"/>
    <col min="8454" max="8454" width="8.09166666666667" style="19"/>
    <col min="8455" max="8455" width="11.3666666666667" style="19" customWidth="true"/>
    <col min="8456" max="8704" width="8.09166666666667" style="19"/>
    <col min="8705" max="8705" width="5" style="19" customWidth="true"/>
    <col min="8706" max="8706" width="22.6333333333333" style="19" customWidth="true"/>
    <col min="8707" max="8707" width="6.275" style="19" customWidth="true"/>
    <col min="8708" max="8708" width="17.0916666666667" style="19" customWidth="true"/>
    <col min="8709" max="8709" width="33.0916666666667" style="19" customWidth="true"/>
    <col min="8710" max="8710" width="8.09166666666667" style="19"/>
    <col min="8711" max="8711" width="11.3666666666667" style="19" customWidth="true"/>
    <col min="8712" max="8960" width="8.09166666666667" style="19"/>
    <col min="8961" max="8961" width="5" style="19" customWidth="true"/>
    <col min="8962" max="8962" width="22.6333333333333" style="19" customWidth="true"/>
    <col min="8963" max="8963" width="6.275" style="19" customWidth="true"/>
    <col min="8964" max="8964" width="17.0916666666667" style="19" customWidth="true"/>
    <col min="8965" max="8965" width="33.0916666666667" style="19" customWidth="true"/>
    <col min="8966" max="8966" width="8.09166666666667" style="19"/>
    <col min="8967" max="8967" width="11.3666666666667" style="19" customWidth="true"/>
    <col min="8968" max="9216" width="8.09166666666667" style="19"/>
    <col min="9217" max="9217" width="5" style="19" customWidth="true"/>
    <col min="9218" max="9218" width="22.6333333333333" style="19" customWidth="true"/>
    <col min="9219" max="9219" width="6.275" style="19" customWidth="true"/>
    <col min="9220" max="9220" width="17.0916666666667" style="19" customWidth="true"/>
    <col min="9221" max="9221" width="33.0916666666667" style="19" customWidth="true"/>
    <col min="9222" max="9222" width="8.09166666666667" style="19"/>
    <col min="9223" max="9223" width="11.3666666666667" style="19" customWidth="true"/>
    <col min="9224" max="9472" width="8.09166666666667" style="19"/>
    <col min="9473" max="9473" width="5" style="19" customWidth="true"/>
    <col min="9474" max="9474" width="22.6333333333333" style="19" customWidth="true"/>
    <col min="9475" max="9475" width="6.275" style="19" customWidth="true"/>
    <col min="9476" max="9476" width="17.0916666666667" style="19" customWidth="true"/>
    <col min="9477" max="9477" width="33.0916666666667" style="19" customWidth="true"/>
    <col min="9478" max="9478" width="8.09166666666667" style="19"/>
    <col min="9479" max="9479" width="11.3666666666667" style="19" customWidth="true"/>
    <col min="9480" max="9728" width="8.09166666666667" style="19"/>
    <col min="9729" max="9729" width="5" style="19" customWidth="true"/>
    <col min="9730" max="9730" width="22.6333333333333" style="19" customWidth="true"/>
    <col min="9731" max="9731" width="6.275" style="19" customWidth="true"/>
    <col min="9732" max="9732" width="17.0916666666667" style="19" customWidth="true"/>
    <col min="9733" max="9733" width="33.0916666666667" style="19" customWidth="true"/>
    <col min="9734" max="9734" width="8.09166666666667" style="19"/>
    <col min="9735" max="9735" width="11.3666666666667" style="19" customWidth="true"/>
    <col min="9736" max="9984" width="8.09166666666667" style="19"/>
    <col min="9985" max="9985" width="5" style="19" customWidth="true"/>
    <col min="9986" max="9986" width="22.6333333333333" style="19" customWidth="true"/>
    <col min="9987" max="9987" width="6.275" style="19" customWidth="true"/>
    <col min="9988" max="9988" width="17.0916666666667" style="19" customWidth="true"/>
    <col min="9989" max="9989" width="33.0916666666667" style="19" customWidth="true"/>
    <col min="9990" max="9990" width="8.09166666666667" style="19"/>
    <col min="9991" max="9991" width="11.3666666666667" style="19" customWidth="true"/>
    <col min="9992" max="10240" width="8.09166666666667" style="19"/>
    <col min="10241" max="10241" width="5" style="19" customWidth="true"/>
    <col min="10242" max="10242" width="22.6333333333333" style="19" customWidth="true"/>
    <col min="10243" max="10243" width="6.275" style="19" customWidth="true"/>
    <col min="10244" max="10244" width="17.0916666666667" style="19" customWidth="true"/>
    <col min="10245" max="10245" width="33.0916666666667" style="19" customWidth="true"/>
    <col min="10246" max="10246" width="8.09166666666667" style="19"/>
    <col min="10247" max="10247" width="11.3666666666667" style="19" customWidth="true"/>
    <col min="10248" max="10496" width="8.09166666666667" style="19"/>
    <col min="10497" max="10497" width="5" style="19" customWidth="true"/>
    <col min="10498" max="10498" width="22.6333333333333" style="19" customWidth="true"/>
    <col min="10499" max="10499" width="6.275" style="19" customWidth="true"/>
    <col min="10500" max="10500" width="17.0916666666667" style="19" customWidth="true"/>
    <col min="10501" max="10501" width="33.0916666666667" style="19" customWidth="true"/>
    <col min="10502" max="10502" width="8.09166666666667" style="19"/>
    <col min="10503" max="10503" width="11.3666666666667" style="19" customWidth="true"/>
    <col min="10504" max="10752" width="8.09166666666667" style="19"/>
    <col min="10753" max="10753" width="5" style="19" customWidth="true"/>
    <col min="10754" max="10754" width="22.6333333333333" style="19" customWidth="true"/>
    <col min="10755" max="10755" width="6.275" style="19" customWidth="true"/>
    <col min="10756" max="10756" width="17.0916666666667" style="19" customWidth="true"/>
    <col min="10757" max="10757" width="33.0916666666667" style="19" customWidth="true"/>
    <col min="10758" max="10758" width="8.09166666666667" style="19"/>
    <col min="10759" max="10759" width="11.3666666666667" style="19" customWidth="true"/>
    <col min="10760" max="11008" width="8.09166666666667" style="19"/>
    <col min="11009" max="11009" width="5" style="19" customWidth="true"/>
    <col min="11010" max="11010" width="22.6333333333333" style="19" customWidth="true"/>
    <col min="11011" max="11011" width="6.275" style="19" customWidth="true"/>
    <col min="11012" max="11012" width="17.0916666666667" style="19" customWidth="true"/>
    <col min="11013" max="11013" width="33.0916666666667" style="19" customWidth="true"/>
    <col min="11014" max="11014" width="8.09166666666667" style="19"/>
    <col min="11015" max="11015" width="11.3666666666667" style="19" customWidth="true"/>
    <col min="11016" max="11264" width="8.09166666666667" style="19"/>
    <col min="11265" max="11265" width="5" style="19" customWidth="true"/>
    <col min="11266" max="11266" width="22.6333333333333" style="19" customWidth="true"/>
    <col min="11267" max="11267" width="6.275" style="19" customWidth="true"/>
    <col min="11268" max="11268" width="17.0916666666667" style="19" customWidth="true"/>
    <col min="11269" max="11269" width="33.0916666666667" style="19" customWidth="true"/>
    <col min="11270" max="11270" width="8.09166666666667" style="19"/>
    <col min="11271" max="11271" width="11.3666666666667" style="19" customWidth="true"/>
    <col min="11272" max="11520" width="8.09166666666667" style="19"/>
    <col min="11521" max="11521" width="5" style="19" customWidth="true"/>
    <col min="11522" max="11522" width="22.6333333333333" style="19" customWidth="true"/>
    <col min="11523" max="11523" width="6.275" style="19" customWidth="true"/>
    <col min="11524" max="11524" width="17.0916666666667" style="19" customWidth="true"/>
    <col min="11525" max="11525" width="33.0916666666667" style="19" customWidth="true"/>
    <col min="11526" max="11526" width="8.09166666666667" style="19"/>
    <col min="11527" max="11527" width="11.3666666666667" style="19" customWidth="true"/>
    <col min="11528" max="11776" width="8.09166666666667" style="19"/>
    <col min="11777" max="11777" width="5" style="19" customWidth="true"/>
    <col min="11778" max="11778" width="22.6333333333333" style="19" customWidth="true"/>
    <col min="11779" max="11779" width="6.275" style="19" customWidth="true"/>
    <col min="11780" max="11780" width="17.0916666666667" style="19" customWidth="true"/>
    <col min="11781" max="11781" width="33.0916666666667" style="19" customWidth="true"/>
    <col min="11782" max="11782" width="8.09166666666667" style="19"/>
    <col min="11783" max="11783" width="11.3666666666667" style="19" customWidth="true"/>
    <col min="11784" max="12032" width="8.09166666666667" style="19"/>
    <col min="12033" max="12033" width="5" style="19" customWidth="true"/>
    <col min="12034" max="12034" width="22.6333333333333" style="19" customWidth="true"/>
    <col min="12035" max="12035" width="6.275" style="19" customWidth="true"/>
    <col min="12036" max="12036" width="17.0916666666667" style="19" customWidth="true"/>
    <col min="12037" max="12037" width="33.0916666666667" style="19" customWidth="true"/>
    <col min="12038" max="12038" width="8.09166666666667" style="19"/>
    <col min="12039" max="12039" width="11.3666666666667" style="19" customWidth="true"/>
    <col min="12040" max="12288" width="8.09166666666667" style="19"/>
    <col min="12289" max="12289" width="5" style="19" customWidth="true"/>
    <col min="12290" max="12290" width="22.6333333333333" style="19" customWidth="true"/>
    <col min="12291" max="12291" width="6.275" style="19" customWidth="true"/>
    <col min="12292" max="12292" width="17.0916666666667" style="19" customWidth="true"/>
    <col min="12293" max="12293" width="33.0916666666667" style="19" customWidth="true"/>
    <col min="12294" max="12294" width="8.09166666666667" style="19"/>
    <col min="12295" max="12295" width="11.3666666666667" style="19" customWidth="true"/>
    <col min="12296" max="12544" width="8.09166666666667" style="19"/>
    <col min="12545" max="12545" width="5" style="19" customWidth="true"/>
    <col min="12546" max="12546" width="22.6333333333333" style="19" customWidth="true"/>
    <col min="12547" max="12547" width="6.275" style="19" customWidth="true"/>
    <col min="12548" max="12548" width="17.0916666666667" style="19" customWidth="true"/>
    <col min="12549" max="12549" width="33.0916666666667" style="19" customWidth="true"/>
    <col min="12550" max="12550" width="8.09166666666667" style="19"/>
    <col min="12551" max="12551" width="11.3666666666667" style="19" customWidth="true"/>
    <col min="12552" max="12800" width="8.09166666666667" style="19"/>
    <col min="12801" max="12801" width="5" style="19" customWidth="true"/>
    <col min="12802" max="12802" width="22.6333333333333" style="19" customWidth="true"/>
    <col min="12803" max="12803" width="6.275" style="19" customWidth="true"/>
    <col min="12804" max="12804" width="17.0916666666667" style="19" customWidth="true"/>
    <col min="12805" max="12805" width="33.0916666666667" style="19" customWidth="true"/>
    <col min="12806" max="12806" width="8.09166666666667" style="19"/>
    <col min="12807" max="12807" width="11.3666666666667" style="19" customWidth="true"/>
    <col min="12808" max="13056" width="8.09166666666667" style="19"/>
    <col min="13057" max="13057" width="5" style="19" customWidth="true"/>
    <col min="13058" max="13058" width="22.6333333333333" style="19" customWidth="true"/>
    <col min="13059" max="13059" width="6.275" style="19" customWidth="true"/>
    <col min="13060" max="13060" width="17.0916666666667" style="19" customWidth="true"/>
    <col min="13061" max="13061" width="33.0916666666667" style="19" customWidth="true"/>
    <col min="13062" max="13062" width="8.09166666666667" style="19"/>
    <col min="13063" max="13063" width="11.3666666666667" style="19" customWidth="true"/>
    <col min="13064" max="13312" width="8.09166666666667" style="19"/>
    <col min="13313" max="13313" width="5" style="19" customWidth="true"/>
    <col min="13314" max="13314" width="22.6333333333333" style="19" customWidth="true"/>
    <col min="13315" max="13315" width="6.275" style="19" customWidth="true"/>
    <col min="13316" max="13316" width="17.0916666666667" style="19" customWidth="true"/>
    <col min="13317" max="13317" width="33.0916666666667" style="19" customWidth="true"/>
    <col min="13318" max="13318" width="8.09166666666667" style="19"/>
    <col min="13319" max="13319" width="11.3666666666667" style="19" customWidth="true"/>
    <col min="13320" max="13568" width="8.09166666666667" style="19"/>
    <col min="13569" max="13569" width="5" style="19" customWidth="true"/>
    <col min="13570" max="13570" width="22.6333333333333" style="19" customWidth="true"/>
    <col min="13571" max="13571" width="6.275" style="19" customWidth="true"/>
    <col min="13572" max="13572" width="17.0916666666667" style="19" customWidth="true"/>
    <col min="13573" max="13573" width="33.0916666666667" style="19" customWidth="true"/>
    <col min="13574" max="13574" width="8.09166666666667" style="19"/>
    <col min="13575" max="13575" width="11.3666666666667" style="19" customWidth="true"/>
    <col min="13576" max="13824" width="8.09166666666667" style="19"/>
    <col min="13825" max="13825" width="5" style="19" customWidth="true"/>
    <col min="13826" max="13826" width="22.6333333333333" style="19" customWidth="true"/>
    <col min="13827" max="13827" width="6.275" style="19" customWidth="true"/>
    <col min="13828" max="13828" width="17.0916666666667" style="19" customWidth="true"/>
    <col min="13829" max="13829" width="33.0916666666667" style="19" customWidth="true"/>
    <col min="13830" max="13830" width="8.09166666666667" style="19"/>
    <col min="13831" max="13831" width="11.3666666666667" style="19" customWidth="true"/>
    <col min="13832" max="14080" width="8.09166666666667" style="19"/>
    <col min="14081" max="14081" width="5" style="19" customWidth="true"/>
    <col min="14082" max="14082" width="22.6333333333333" style="19" customWidth="true"/>
    <col min="14083" max="14083" width="6.275" style="19" customWidth="true"/>
    <col min="14084" max="14084" width="17.0916666666667" style="19" customWidth="true"/>
    <col min="14085" max="14085" width="33.0916666666667" style="19" customWidth="true"/>
    <col min="14086" max="14086" width="8.09166666666667" style="19"/>
    <col min="14087" max="14087" width="11.3666666666667" style="19" customWidth="true"/>
    <col min="14088" max="14336" width="8.09166666666667" style="19"/>
    <col min="14337" max="14337" width="5" style="19" customWidth="true"/>
    <col min="14338" max="14338" width="22.6333333333333" style="19" customWidth="true"/>
    <col min="14339" max="14339" width="6.275" style="19" customWidth="true"/>
    <col min="14340" max="14340" width="17.0916666666667" style="19" customWidth="true"/>
    <col min="14341" max="14341" width="33.0916666666667" style="19" customWidth="true"/>
    <col min="14342" max="14342" width="8.09166666666667" style="19"/>
    <col min="14343" max="14343" width="11.3666666666667" style="19" customWidth="true"/>
    <col min="14344" max="14592" width="8.09166666666667" style="19"/>
    <col min="14593" max="14593" width="5" style="19" customWidth="true"/>
    <col min="14594" max="14594" width="22.6333333333333" style="19" customWidth="true"/>
    <col min="14595" max="14595" width="6.275" style="19" customWidth="true"/>
    <col min="14596" max="14596" width="17.0916666666667" style="19" customWidth="true"/>
    <col min="14597" max="14597" width="33.0916666666667" style="19" customWidth="true"/>
    <col min="14598" max="14598" width="8.09166666666667" style="19"/>
    <col min="14599" max="14599" width="11.3666666666667" style="19" customWidth="true"/>
    <col min="14600" max="14848" width="8.09166666666667" style="19"/>
    <col min="14849" max="14849" width="5" style="19" customWidth="true"/>
    <col min="14850" max="14850" width="22.6333333333333" style="19" customWidth="true"/>
    <col min="14851" max="14851" width="6.275" style="19" customWidth="true"/>
    <col min="14852" max="14852" width="17.0916666666667" style="19" customWidth="true"/>
    <col min="14853" max="14853" width="33.0916666666667" style="19" customWidth="true"/>
    <col min="14854" max="14854" width="8.09166666666667" style="19"/>
    <col min="14855" max="14855" width="11.3666666666667" style="19" customWidth="true"/>
    <col min="14856" max="15104" width="8.09166666666667" style="19"/>
    <col min="15105" max="15105" width="5" style="19" customWidth="true"/>
    <col min="15106" max="15106" width="22.6333333333333" style="19" customWidth="true"/>
    <col min="15107" max="15107" width="6.275" style="19" customWidth="true"/>
    <col min="15108" max="15108" width="17.0916666666667" style="19" customWidth="true"/>
    <col min="15109" max="15109" width="33.0916666666667" style="19" customWidth="true"/>
    <col min="15110" max="15110" width="8.09166666666667" style="19"/>
    <col min="15111" max="15111" width="11.3666666666667" style="19" customWidth="true"/>
    <col min="15112" max="15360" width="8.09166666666667" style="19"/>
    <col min="15361" max="15361" width="5" style="19" customWidth="true"/>
    <col min="15362" max="15362" width="22.6333333333333" style="19" customWidth="true"/>
    <col min="15363" max="15363" width="6.275" style="19" customWidth="true"/>
    <col min="15364" max="15364" width="17.0916666666667" style="19" customWidth="true"/>
    <col min="15365" max="15365" width="33.0916666666667" style="19" customWidth="true"/>
    <col min="15366" max="15366" width="8.09166666666667" style="19"/>
    <col min="15367" max="15367" width="11.3666666666667" style="19" customWidth="true"/>
    <col min="15368" max="15616" width="8.09166666666667" style="19"/>
    <col min="15617" max="15617" width="5" style="19" customWidth="true"/>
    <col min="15618" max="15618" width="22.6333333333333" style="19" customWidth="true"/>
    <col min="15619" max="15619" width="6.275" style="19" customWidth="true"/>
    <col min="15620" max="15620" width="17.0916666666667" style="19" customWidth="true"/>
    <col min="15621" max="15621" width="33.0916666666667" style="19" customWidth="true"/>
    <col min="15622" max="15622" width="8.09166666666667" style="19"/>
    <col min="15623" max="15623" width="11.3666666666667" style="19" customWidth="true"/>
    <col min="15624" max="15872" width="8.09166666666667" style="19"/>
    <col min="15873" max="15873" width="5" style="19" customWidth="true"/>
    <col min="15874" max="15874" width="22.6333333333333" style="19" customWidth="true"/>
    <col min="15875" max="15875" width="6.275" style="19" customWidth="true"/>
    <col min="15876" max="15876" width="17.0916666666667" style="19" customWidth="true"/>
    <col min="15877" max="15877" width="33.0916666666667" style="19" customWidth="true"/>
    <col min="15878" max="15878" width="8.09166666666667" style="19"/>
    <col min="15879" max="15879" width="11.3666666666667" style="19" customWidth="true"/>
    <col min="15880" max="16128" width="8.09166666666667" style="19"/>
    <col min="16129" max="16129" width="5" style="19" customWidth="true"/>
    <col min="16130" max="16130" width="22.6333333333333" style="19" customWidth="true"/>
    <col min="16131" max="16131" width="6.275" style="19" customWidth="true"/>
    <col min="16132" max="16132" width="17.0916666666667" style="19" customWidth="true"/>
    <col min="16133" max="16133" width="33.0916666666667" style="19" customWidth="true"/>
    <col min="16134" max="16134" width="8.09166666666667" style="19"/>
    <col min="16135" max="16135" width="11.3666666666667" style="19" customWidth="true"/>
    <col min="16136" max="16384" width="8.09166666666667" style="19"/>
  </cols>
  <sheetData>
    <row r="1" s="39" customFormat="true" ht="42" customHeight="true" spans="1:5">
      <c r="A1" s="34" t="s">
        <v>345</v>
      </c>
      <c r="B1" s="24"/>
      <c r="C1" s="41"/>
      <c r="D1" s="23"/>
      <c r="E1" s="23"/>
    </row>
    <row r="2" s="1" customFormat="true" ht="13.5" spans="1:5">
      <c r="A2" s="5" t="s">
        <v>5</v>
      </c>
      <c r="B2" s="5" t="s">
        <v>6</v>
      </c>
      <c r="C2" s="42" t="s">
        <v>346</v>
      </c>
      <c r="D2" s="5"/>
      <c r="E2" s="5"/>
    </row>
    <row r="3" s="1" customFormat="true" ht="13.5" spans="1:5">
      <c r="A3" s="5"/>
      <c r="B3" s="5"/>
      <c r="C3" s="42"/>
      <c r="D3" s="5"/>
      <c r="E3" s="5"/>
    </row>
    <row r="4" s="1" customFormat="true" ht="27" spans="1:5">
      <c r="A4" s="5"/>
      <c r="B4" s="5"/>
      <c r="C4" s="5" t="s">
        <v>21</v>
      </c>
      <c r="D4" s="42" t="s">
        <v>347</v>
      </c>
      <c r="E4" s="5" t="s">
        <v>23</v>
      </c>
    </row>
    <row r="5" s="1" customFormat="true" ht="40.5" spans="1:5">
      <c r="A5" s="43">
        <v>1</v>
      </c>
      <c r="B5" s="11" t="s">
        <v>147</v>
      </c>
      <c r="C5" s="36">
        <f>VLOOKUP(B5,'2024年度会计师事务所从事证券服务业务基本信息'!$B$6:$O$103,3,0)</f>
        <v>769</v>
      </c>
      <c r="D5" s="37">
        <f>VLOOKUP(B5,'2024年度会计师事务所从事证券服务业务基本信息'!$B$6:$O$103,4,0)</f>
        <v>145916.7198</v>
      </c>
      <c r="E5" s="8" t="str">
        <f>VLOOKUP(B5,'2024年度会计师事务所从事证券服务业务基本信息'!$B$6:$O$103,5,0)</f>
        <v>制造业（469）、科学研究和技术服务业（93）、信息传输、软件和信息技术服务业（58）、批发和零售业（28）、电力、热力、燃气及水生产和供应业（22）</v>
      </c>
    </row>
    <row r="6" s="1" customFormat="true" ht="40.5" spans="1:5">
      <c r="A6" s="43">
        <v>2</v>
      </c>
      <c r="B6" s="7" t="s">
        <v>224</v>
      </c>
      <c r="C6" s="36">
        <f>VLOOKUP(B6,'2024年度会计师事务所从事证券服务业务基本信息'!$B$6:$O$103,3,0)</f>
        <v>756</v>
      </c>
      <c r="D6" s="37">
        <f>VLOOKUP(B6,'2024年度会计师事务所从事证券服务业务基本信息'!$B$6:$O$103,4,0)</f>
        <v>92098.36913</v>
      </c>
      <c r="E6" s="8" t="str">
        <f>VLOOKUP(B6,'2024年度会计师事务所从事证券服务业务基本信息'!$B$6:$O$103,5,0)</f>
        <v>制造业（578）、信息传输、软件和信息技术服务业（54）、批发和零售业（18）、水利、环境和公共设施管理业（13）、电力、热力、燃气及水生产和供应业（12）</v>
      </c>
    </row>
    <row r="7" s="1" customFormat="true" ht="40.5" spans="1:5">
      <c r="A7" s="43">
        <v>3</v>
      </c>
      <c r="B7" s="7" t="s">
        <v>167</v>
      </c>
      <c r="C7" s="36">
        <f>VLOOKUP(B7,'2024年度会计师事务所从事证券服务业务基本信息'!$B$6:$O$103,3,0)</f>
        <v>518</v>
      </c>
      <c r="D7" s="37">
        <f>VLOOKUP(B7,'2024年度会计师事务所从事证券服务业务基本信息'!$B$6:$O$103,4,0)</f>
        <v>63550.51703</v>
      </c>
      <c r="E7" s="8" t="str">
        <f>VLOOKUP(B7,'2024年度会计师事务所从事证券服务业务基本信息'!$B$6:$O$103,5,0)</f>
        <v>制造业（383）、信息传输、软件和信息技术服务业（42）、批发和零售业（14）、科学研究和技术服务业（14）、建筑业（14）</v>
      </c>
    </row>
    <row r="8" s="1" customFormat="true" ht="54" spans="1:5">
      <c r="A8" s="43">
        <v>4</v>
      </c>
      <c r="B8" s="7" t="s">
        <v>247</v>
      </c>
      <c r="C8" s="36">
        <f>VLOOKUP(B8,'2024年度会计师事务所从事证券服务业务基本信息'!$B$6:$O$103,3,0)</f>
        <v>383</v>
      </c>
      <c r="D8" s="37">
        <f>VLOOKUP(B8,'2024年度会计师事务所从事证券服务业务基本信息'!$B$6:$O$103,4,0)</f>
        <v>97471.8759</v>
      </c>
      <c r="E8" s="8" t="str">
        <f>VLOOKUP(B8,'2024年度会计师事务所从事证券服务业务基本信息'!$B$6:$O$103,5,0)</f>
        <v>制造业（255）、信息传输、软件和信息技术服务业（32）、交通运输、仓储和邮政业（18）、金融业（13）、电力、热力、燃气及水生产和供应业（13）、文化、体育和娱乐业（11）、批发和零售（11）</v>
      </c>
    </row>
    <row r="9" s="1" customFormat="true" ht="40.5" spans="1:5">
      <c r="A9" s="43">
        <v>5</v>
      </c>
      <c r="B9" s="7" t="s">
        <v>275</v>
      </c>
      <c r="C9" s="36">
        <f>VLOOKUP(B9,'2024年度会计师事务所从事证券服务业务基本信息'!$B$6:$O$103,3,0)</f>
        <v>297</v>
      </c>
      <c r="D9" s="37">
        <f>VLOOKUP(B9,'2024年度会计师事务所从事证券服务业务基本信息'!$B$6:$O$103,4,0)</f>
        <v>47603.09</v>
      </c>
      <c r="E9" s="8" t="str">
        <f>VLOOKUP(B9,'2024年度会计师事务所从事证券服务业务基本信息'!$B$6:$O$103,5,0)</f>
        <v>制造业（195）、信息传输、软件和信息技术服务业（29）、批发和零售业（13）、电力、热力、燃气及水生产和供应业（10）、交通运输、仓储和邮政业（9）</v>
      </c>
    </row>
    <row r="10" s="1" customFormat="true" ht="40.5" spans="1:5">
      <c r="A10" s="43">
        <v>6</v>
      </c>
      <c r="B10" s="7" t="s">
        <v>303</v>
      </c>
      <c r="C10" s="36">
        <f>VLOOKUP(B10,'2024年度会计师事务所从事证券服务业务基本信息'!$B$6:$O$103,3,0)</f>
        <v>243</v>
      </c>
      <c r="D10" s="37">
        <f>VLOOKUP(B10,'2024年度会计师事务所从事证券服务业务基本信息'!$B$6:$O$103,4,0)</f>
        <v>43833.0875</v>
      </c>
      <c r="E10" s="8" t="str">
        <f>VLOOKUP(B10,'2024年度会计师事务所从事证券服务业务基本信息'!$B$6:$O$103,5,0)</f>
        <v>制造业（151）、信息传输、软件和信息技术服务业（17）、批发和零售业（16）、水利、环境和公共设施管理业（8）、农、林、牧、渔业（7）</v>
      </c>
    </row>
    <row r="11" s="1" customFormat="true" ht="40.5" spans="1:5">
      <c r="A11" s="43">
        <v>7</v>
      </c>
      <c r="B11" s="7" t="s">
        <v>90</v>
      </c>
      <c r="C11" s="36">
        <f>VLOOKUP(B11,'2024年度会计师事务所从事证券服务业务基本信息'!$B$6:$O$103,3,0)</f>
        <v>217</v>
      </c>
      <c r="D11" s="37">
        <f>VLOOKUP(B11,'2024年度会计师事务所从事证券服务业务基本信息'!$B$6:$O$103,4,0)</f>
        <v>41040.56</v>
      </c>
      <c r="E11" s="8" t="str">
        <f>VLOOKUP(B11,'2024年度会计师事务所从事证券服务业务基本信息'!$B$6:$O$103,5,0)</f>
        <v>制造业（144）、信息传输、软件和信息技术服务业（19）、科学研究和技术服务业（10）、电力、热力、燃气及水生产和供应业（9）、水利、环境和公共设施管理业（7）</v>
      </c>
    </row>
    <row r="12" s="1" customFormat="true" ht="40.5" spans="1:5">
      <c r="A12" s="43">
        <v>8</v>
      </c>
      <c r="B12" s="7" t="s">
        <v>280</v>
      </c>
      <c r="C12" s="36">
        <f>VLOOKUP(B12,'2024年度会计师事务所从事证券服务业务基本信息'!$B$6:$O$103,3,0)</f>
        <v>205</v>
      </c>
      <c r="D12" s="37">
        <f>VLOOKUP(B12,'2024年度会计师事务所从事证券服务业务基本信息'!$B$6:$O$103,4,0)</f>
        <v>15230.46</v>
      </c>
      <c r="E12" s="8" t="str">
        <f>VLOOKUP(B12,'2024年度会计师事务所从事证券服务业务基本信息'!$B$6:$O$103,5,0)</f>
        <v>制造业（157）、信息传输、软件和信息技术服务业（23）、科学研究和技术服务业（9）、采矿业（3）、电力、热力、燃气及水生产和供应业（3）</v>
      </c>
    </row>
    <row r="13" s="1" customFormat="true" ht="27" spans="1:5">
      <c r="A13" s="43">
        <v>9</v>
      </c>
      <c r="B13" s="7" t="s">
        <v>315</v>
      </c>
      <c r="C13" s="36">
        <f>VLOOKUP(B13,'2024年度会计师事务所从事证券服务业务基本信息'!$B$6:$O$103,3,0)</f>
        <v>167</v>
      </c>
      <c r="D13" s="37">
        <f>VLOOKUP(B13,'2024年度会计师事务所从事证券服务业务基本信息'!$B$6:$O$103,4,0)</f>
        <v>20634.5936</v>
      </c>
      <c r="E13" s="8" t="str">
        <f>VLOOKUP(B13,'2024年度会计师事务所从事证券服务业务基本信息'!$B$6:$O$103,5,0)</f>
        <v>制造业（103）、信息传输、软件和信息技术服务业（16）、批发和零售业（7）、房地产业（7）、采矿业（6）</v>
      </c>
    </row>
    <row r="14" s="1" customFormat="true" ht="27" spans="1:5">
      <c r="A14" s="43">
        <v>10</v>
      </c>
      <c r="B14" s="7" t="s">
        <v>31</v>
      </c>
      <c r="C14" s="36">
        <f>VLOOKUP(B14,'2024年度会计师事务所从事证券服务业务基本信息'!$B$6:$O$103,3,0)</f>
        <v>155</v>
      </c>
      <c r="D14" s="37">
        <f>VLOOKUP(B14,'2024年度会计师事务所从事证券服务业务基本信息'!$B$6:$O$103,4,0)</f>
        <v>2000885.104</v>
      </c>
      <c r="E14" s="8" t="str">
        <f>VLOOKUP(B14,'2024年度会计师事务所从事证券服务业务基本信息'!$B$6:$O$103,5,0)</f>
        <v>制造业（86）、金融业（27）、批发和零售业（8）、信息传输、软件和信息技术服务业（6）、采矿业（6）</v>
      </c>
    </row>
    <row r="15" s="1" customFormat="true" ht="54" spans="1:5">
      <c r="A15" s="43">
        <v>11</v>
      </c>
      <c r="B15" s="10" t="s">
        <v>232</v>
      </c>
      <c r="C15" s="36">
        <f>VLOOKUP(B15,'2024年度会计师事务所从事证券服务业务基本信息'!$B$6:$O$103,3,0)</f>
        <v>154</v>
      </c>
      <c r="D15" s="37">
        <f>VLOOKUP(B15,'2024年度会计师事务所从事证券服务业务基本信息'!$B$6:$O$103,4,0)</f>
        <v>35267.18</v>
      </c>
      <c r="E15" s="8" t="str">
        <f>VLOOKUP(B15,'2024年度会计师事务所从事证券服务业务基本信息'!$B$6:$O$103,5,0)</f>
        <v>制造业（88）、信息传输、软件和信息技术服务业（11）、电力、热力、燃气及水生产和供应业（9）、批发和零售业（8）、交通运输、仓储和邮政业（7）、科学研究和技术服务业（7）</v>
      </c>
    </row>
    <row r="16" s="1" customFormat="true" ht="40.5" spans="1:5">
      <c r="A16" s="43">
        <v>12</v>
      </c>
      <c r="B16" s="12" t="s">
        <v>82</v>
      </c>
      <c r="C16" s="36">
        <f>VLOOKUP(B16,'2024年度会计师事务所从事证券服务业务基本信息'!$B$6:$O$103,3,0)</f>
        <v>127</v>
      </c>
      <c r="D16" s="37">
        <f>VLOOKUP(B16,'2024年度会计师事务所从事证券服务业务基本信息'!$B$6:$O$103,4,0)</f>
        <v>1579802.2</v>
      </c>
      <c r="E16" s="8" t="str">
        <f>VLOOKUP(B16,'2024年度会计师事务所从事证券服务业务基本信息'!$B$6:$O$103,5,0)</f>
        <v>制造业（59）、金融业（28）、交通运输、仓储和邮政业（8）、信息传输、软件和信息技术服务业（7）、房地产业（5）</v>
      </c>
    </row>
    <row r="17" s="1" customFormat="true" ht="40.5" spans="1:5">
      <c r="A17" s="43">
        <v>13</v>
      </c>
      <c r="B17" s="7" t="s">
        <v>40</v>
      </c>
      <c r="C17" s="36">
        <f>VLOOKUP(B17,'2024年度会计师事务所从事证券服务业务基本信息'!$B$6:$O$103,3,0)</f>
        <v>125</v>
      </c>
      <c r="D17" s="37">
        <f>VLOOKUP(B17,'2024年度会计师事务所从事证券服务业务基本信息'!$B$6:$O$103,4,0)</f>
        <v>7959.2748</v>
      </c>
      <c r="E17" s="8" t="str">
        <f>VLOOKUP(B17,'2024年度会计师事务所从事证券服务业务基本信息'!$B$6:$O$103,5,0)</f>
        <v>制造业（85）、信息传输、软件和信息技术服务业（14）、批发和零售业（5）、水利、环境和公共设施管理业（4）、建筑业（3）、科学研究和技术服务业（3）</v>
      </c>
    </row>
    <row r="18" s="1" customFormat="true" ht="40.5" spans="1:5">
      <c r="A18" s="43">
        <v>14</v>
      </c>
      <c r="B18" s="7" t="s">
        <v>86</v>
      </c>
      <c r="C18" s="36">
        <f>VLOOKUP(B18,'2024年度会计师事务所从事证券服务业务基本信息'!$B$6:$O$103,3,0)</f>
        <v>112</v>
      </c>
      <c r="D18" s="37">
        <f>VLOOKUP(B18,'2024年度会计师事务所从事证券服务业务基本信息'!$B$6:$O$103,4,0)</f>
        <v>22852.51</v>
      </c>
      <c r="E18" s="8" t="str">
        <f>VLOOKUP(B18,'2024年度会计师事务所从事证券服务业务基本信息'!$B$6:$O$103,5,0)</f>
        <v>制造业（58）、信息传输、软件和信息技术服务业（17）、电力、热力、燃气及水生产和供应业（7）、批发和零售业（4）、建筑业（4）</v>
      </c>
    </row>
    <row r="19" s="1" customFormat="true" ht="40.5" spans="1:5">
      <c r="A19" s="43">
        <v>15</v>
      </c>
      <c r="B19" s="7" t="s">
        <v>139</v>
      </c>
      <c r="C19" s="36">
        <f>VLOOKUP(B19,'2024年度会计师事务所从事证券服务业务基本信息'!$B$6:$O$103,3,0)</f>
        <v>96</v>
      </c>
      <c r="D19" s="37">
        <f>VLOOKUP(B19,'2024年度会计师事务所从事证券服务业务基本信息'!$B$6:$O$103,4,0)</f>
        <v>7369.3538</v>
      </c>
      <c r="E19" s="8" t="str">
        <f>VLOOKUP(B19,'2024年度会计师事务所从事证券服务业务基本信息'!$B$6:$O$103,5,0)</f>
        <v>制造业（74）、信息传输、软件和信息技术服务业（7）、批发和零售业（4）、科学研究和技术服务业（2）、交通运输、仓储和邮政业（2）</v>
      </c>
    </row>
    <row r="20" s="1" customFormat="true" ht="54" spans="1:5">
      <c r="A20" s="43">
        <v>16</v>
      </c>
      <c r="B20" s="7" t="s">
        <v>220</v>
      </c>
      <c r="C20" s="36">
        <f>VLOOKUP(B20,'2024年度会计师事务所从事证券服务业务基本信息'!$B$6:$O$103,3,0)</f>
        <v>92</v>
      </c>
      <c r="D20" s="37">
        <f>VLOOKUP(B20,'2024年度会计师事务所从事证券服务业务基本信息'!$B$6:$O$103,4,0)</f>
        <v>6237.16</v>
      </c>
      <c r="E20" s="8" t="str">
        <f>VLOOKUP(B20,'2024年度会计师事务所从事证券服务业务基本信息'!$B$6:$O$103,5,0)</f>
        <v>制造业（69）、房地产业（4）、信息传输、软件和信息技术服务业（4）、交通运输、仓储和邮政业（3）、科学研究和技术服务业（2）、批发和零售业（2）、水利、环境和公共设施管理业（2）</v>
      </c>
    </row>
    <row r="21" s="1" customFormat="true" ht="54" spans="1:5">
      <c r="A21" s="43">
        <v>17</v>
      </c>
      <c r="B21" s="7" t="s">
        <v>185</v>
      </c>
      <c r="C21" s="36">
        <f>VLOOKUP(B21,'2024年度会计师事务所从事证券服务业务基本信息'!$B$6:$O$103,3,0)</f>
        <v>87</v>
      </c>
      <c r="D21" s="37">
        <f>VLOOKUP(B21,'2024年度会计师事务所从事证券服务业务基本信息'!$B$6:$O$103,4,0)</f>
        <v>6724.7256</v>
      </c>
      <c r="E21" s="8" t="str">
        <f>VLOOKUP(B21,'2024年度会计师事务所从事证券服务业务基本信息'!$B$6:$O$103,5,0)</f>
        <v>制造业（61）、信息传输、软件和信息技术服务业（9）、批发和零售业（5）、交通运输、仓储和邮政业（3）、租赁和商务服务业（2）、科学研究和技术服务业（2）、采矿业（2）</v>
      </c>
    </row>
    <row r="22" s="1" customFormat="true" ht="40.5" spans="1:5">
      <c r="A22" s="43">
        <v>18</v>
      </c>
      <c r="B22" s="7" t="s">
        <v>326</v>
      </c>
      <c r="C22" s="36">
        <f>VLOOKUP(B22,'2024年度会计师事务所从事证券服务业务基本信息'!$B$6:$O$103,3,0)</f>
        <v>83</v>
      </c>
      <c r="D22" s="37">
        <f>VLOOKUP(B22,'2024年度会计师事务所从事证券服务业务基本信息'!$B$6:$O$103,4,0)</f>
        <v>5124.8282</v>
      </c>
      <c r="E22" s="8" t="str">
        <f>VLOOKUP(B22,'2024年度会计师事务所从事证券服务业务基本信息'!$B$6:$O$103,5,0)</f>
        <v>制造业（56）、信息传输、软件和信息技术服务业（7）、房地产业（4）、批发和零售业（3）、水利、环境和公共设施管理业（3）</v>
      </c>
    </row>
    <row r="23" s="1" customFormat="true" ht="27" spans="1:5">
      <c r="A23" s="43">
        <v>19</v>
      </c>
      <c r="B23" s="7" t="s">
        <v>311</v>
      </c>
      <c r="C23" s="36">
        <f>VLOOKUP(B23,'2024年度会计师事务所从事证券服务业务基本信息'!$B$6:$O$103,3,0)</f>
        <v>83</v>
      </c>
      <c r="D23" s="37">
        <f>VLOOKUP(B23,'2024年度会计师事务所从事证券服务业务基本信息'!$B$6:$O$103,4,0)</f>
        <v>6984.16</v>
      </c>
      <c r="E23" s="8" t="str">
        <f>VLOOKUP(B23,'2024年度会计师事务所从事证券服务业务基本信息'!$B$6:$O$103,5,0)</f>
        <v>制造业（48）、信息传输、软件和信息技术服务业（9）、房地产业（3）、建筑业（4）、文化、体育和娱乐业（3）</v>
      </c>
    </row>
    <row r="24" s="1" customFormat="true" ht="54" spans="1:5">
      <c r="A24" s="43">
        <v>20</v>
      </c>
      <c r="B24" s="7" t="s">
        <v>103</v>
      </c>
      <c r="C24" s="36">
        <f>VLOOKUP(B24,'2024年度会计师事务所从事证券服务业务基本信息'!$B$6:$O$103,3,0)</f>
        <v>80</v>
      </c>
      <c r="D24" s="37">
        <f>VLOOKUP(B24,'2024年度会计师事务所从事证券服务业务基本信息'!$B$6:$O$103,4,0)</f>
        <v>3835.099223</v>
      </c>
      <c r="E24" s="8" t="str">
        <f>VLOOKUP(B24,'2024年度会计师事务所从事证券服务业务基本信息'!$B$6:$O$103,5,0)</f>
        <v>制造业（65）、信息传输、软件和信息技术服务业（3）、水利、环境和公共设施管理业（3）、科学研究和技术服务业（3）、批发和零售业（3）、采矿业（1）、建筑业（1）、交通运输、仓储和邮政业（1）</v>
      </c>
    </row>
    <row r="25" s="1" customFormat="true" ht="40.5" spans="1:5">
      <c r="A25" s="43">
        <v>21</v>
      </c>
      <c r="B25" s="7" t="s">
        <v>95</v>
      </c>
      <c r="C25" s="36">
        <f>VLOOKUP(B25,'2024年度会计师事务所从事证券服务业务基本信息'!$B$6:$O$103,3,0)</f>
        <v>61</v>
      </c>
      <c r="D25" s="37">
        <f>VLOOKUP(B25,'2024年度会计师事务所从事证券服务业务基本信息'!$B$6:$O$103,4,0)</f>
        <v>146332.43</v>
      </c>
      <c r="E25" s="8" t="str">
        <f>VLOOKUP(B25,'2024年度会计师事务所从事证券服务业务基本信息'!$B$6:$O$103,5,0)</f>
        <v>制造业（24）、交通运输、仓储和邮政业（11）、信息传输、软件和信息技术服务业（6）、金融业（5）、房地产业（5）</v>
      </c>
    </row>
    <row r="26" s="1" customFormat="true" ht="81" spans="1:5">
      <c r="A26" s="43">
        <v>22</v>
      </c>
      <c r="B26" s="7" t="s">
        <v>114</v>
      </c>
      <c r="C26" s="36">
        <f>VLOOKUP(B26,'2024年度会计师事务所从事证券服务业务基本信息'!$B$6:$O$103,3,0)</f>
        <v>49</v>
      </c>
      <c r="D26" s="37">
        <f>VLOOKUP(B26,'2024年度会计师事务所从事证券服务业务基本信息'!$B$6:$O$103,4,0)</f>
        <v>2032.94149</v>
      </c>
      <c r="E26" s="8" t="str">
        <f>VLOOKUP(B26,'2024年度会计师事务所从事证券服务业务基本信息'!$B$6:$O$103,5,0)</f>
        <v>制造业（27）、信息传输、软件和信息技术服务业（6）、批发和零售业（3）、科学研究和技术服务业（3）、电力、热力、燃气及水生产和供应业（2）、建筑业（2）、采矿业（1）、交通运输、仓储和邮政业（1）、房地产业（1）、租赁和商务服务业（1）、水利、环境和公共设施管理业（1）、教育（1）</v>
      </c>
    </row>
    <row r="27" s="1" customFormat="true" ht="40.5" spans="1:5">
      <c r="A27" s="43">
        <v>23</v>
      </c>
      <c r="B27" s="7" t="s">
        <v>125</v>
      </c>
      <c r="C27" s="36">
        <f>VLOOKUP(B27,'2024年度会计师事务所从事证券服务业务基本信息'!$B$6:$O$103,3,0)</f>
        <v>46</v>
      </c>
      <c r="D27" s="37">
        <f>VLOOKUP(B27,'2024年度会计师事务所从事证券服务业务基本信息'!$B$6:$O$103,4,0)</f>
        <v>6738.37</v>
      </c>
      <c r="E27" s="8" t="str">
        <f>VLOOKUP(B27,'2024年度会计师事务所从事证券服务业务基本信息'!$B$6:$O$103,5,0)</f>
        <v>制造业（35）、农、林、牧、渔业（3）、建筑业（2）、电力、热力、燃气及水生产和供应业（2）、批发和零售业（1）</v>
      </c>
    </row>
    <row r="28" s="1" customFormat="true" ht="67.5" spans="1:5">
      <c r="A28" s="43">
        <v>24</v>
      </c>
      <c r="B28" s="7" t="s">
        <v>299</v>
      </c>
      <c r="C28" s="36">
        <f>VLOOKUP(B28,'2024年度会计师事务所从事证券服务业务基本信息'!$B$6:$O$103,3,0)</f>
        <v>44</v>
      </c>
      <c r="D28" s="37">
        <f>VLOOKUP(B28,'2024年度会计师事务所从事证券服务业务基本信息'!$B$6:$O$103,4,0)</f>
        <v>7085.3921</v>
      </c>
      <c r="E28" s="8" t="str">
        <f>VLOOKUP(B28,'2024年度会计师事务所从事证券服务业务基本信息'!$B$6:$O$103,5,0)</f>
        <v>制造业（24）、批发和零售业（3）、建筑业（3）、房地产业（3）、电力、热力、燃气及水生产和供应业（3）、水利、环境和公共设施管理业（2）、金融业（1）、采矿业（1）、科学研究和技术服务（1）、文化、体育和娱乐业（1）、卫生和社会工作（1）、教育（1）</v>
      </c>
    </row>
    <row r="29" s="1" customFormat="true" ht="40.5" spans="1:5">
      <c r="A29" s="43">
        <v>25</v>
      </c>
      <c r="B29" s="7" t="s">
        <v>307</v>
      </c>
      <c r="C29" s="36">
        <f>VLOOKUP(B29,'2024年度会计师事务所从事证券服务业务基本信息'!$B$6:$O$103,3,0)</f>
        <v>42</v>
      </c>
      <c r="D29" s="37">
        <f>VLOOKUP(B29,'2024年度会计师事务所从事证券服务业务基本信息'!$B$6:$O$103,4,0)</f>
        <v>5225.41</v>
      </c>
      <c r="E29" s="8" t="str">
        <f>VLOOKUP(B29,'2024年度会计师事务所从事证券服务业务基本信息'!$B$6:$O$103,5,0)</f>
        <v>制造业（27）、信息传输、软件和信息技术服务业（4）、电力、热力、燃气及水生产和供应业（2）、批发和零售业（2）、房地产业（1）</v>
      </c>
    </row>
    <row r="30" s="1" customFormat="true" ht="40.5" spans="1:5">
      <c r="A30" s="43">
        <v>26</v>
      </c>
      <c r="B30" s="11" t="s">
        <v>271</v>
      </c>
      <c r="C30" s="36">
        <f>VLOOKUP(B30,'2024年度会计师事务所从事证券服务业务基本信息'!$B$6:$O$103,3,0)</f>
        <v>42</v>
      </c>
      <c r="D30" s="37">
        <f>VLOOKUP(B30,'2024年度会计师事务所从事证券服务业务基本信息'!$B$6:$O$103,4,0)</f>
        <v>2975.15</v>
      </c>
      <c r="E30" s="8" t="str">
        <f>VLOOKUP(B30,'2024年度会计师事务所从事证券服务业务基本信息'!$B$6:$O$103,5,0)</f>
        <v>制造业（34）、信息传输、软件和信息技术服务业（5）、科学研究和技术服务业（1）、批发和零售业（1）、租赁和商务服务业（1）</v>
      </c>
    </row>
    <row r="31" s="1" customFormat="true" ht="40.5" spans="1:5">
      <c r="A31" s="43">
        <v>27</v>
      </c>
      <c r="B31" s="7" t="s">
        <v>211</v>
      </c>
      <c r="C31" s="36">
        <f>VLOOKUP(B31,'2024年度会计师事务所从事证券服务业务基本信息'!$B$6:$O$103,3,0)</f>
        <v>38</v>
      </c>
      <c r="D31" s="37">
        <f>VLOOKUP(B31,'2024年度会计师事务所从事证券服务业务基本信息'!$B$6:$O$103,4,0)</f>
        <v>6219.006472</v>
      </c>
      <c r="E31" s="8" t="str">
        <f>VLOOKUP(B31,'2024年度会计师事务所从事证券服务业务基本信息'!$B$6:$O$103,5,0)</f>
        <v>制造业（26）、电力、热力、燃气及水生产和供应业（3）、农、林、牧、渔业（2）、水利、环境和公共设施管理业（2）、信息传输、软件和信息技术服务业（2）</v>
      </c>
    </row>
    <row r="32" s="1" customFormat="true" ht="40.5" spans="1:5">
      <c r="A32" s="43">
        <v>28</v>
      </c>
      <c r="B32" s="7" t="s">
        <v>152</v>
      </c>
      <c r="C32" s="36">
        <f>VLOOKUP(B32,'2024年度会计师事务所从事证券服务业务基本信息'!$B$6:$O$103,3,0)</f>
        <v>34</v>
      </c>
      <c r="D32" s="37">
        <f>VLOOKUP(B32,'2024年度会计师事务所从事证券服务业务基本信息'!$B$6:$O$103,4,0)</f>
        <v>2279.61</v>
      </c>
      <c r="E32" s="8" t="str">
        <f>VLOOKUP(B32,'2024年度会计师事务所从事证券服务业务基本信息'!$B$6:$O$103,5,0)</f>
        <v>制造业（17）、信息传输、软件和信息技术服务业（4）、建筑业（2）、批发和零售业（2）、租赁和商务服务业（2）</v>
      </c>
    </row>
    <row r="33" s="1" customFormat="true" ht="40.5" spans="1:5">
      <c r="A33" s="43">
        <v>29</v>
      </c>
      <c r="B33" s="7" t="s">
        <v>287</v>
      </c>
      <c r="C33" s="36">
        <f>VLOOKUP(B33,'2024年度会计师事务所从事证券服务业务基本信息'!$B$6:$O$103,3,0)</f>
        <v>31</v>
      </c>
      <c r="D33" s="37">
        <f>VLOOKUP(B33,'2024年度会计师事务所从事证券服务业务基本信息'!$B$6:$O$103,4,0)</f>
        <v>2569.18</v>
      </c>
      <c r="E33" s="8" t="str">
        <f>VLOOKUP(B33,'2024年度会计师事务所从事证券服务业务基本信息'!$B$6:$O$103,5,0)</f>
        <v>制造业（19）、信息传输、软件和信息技术服务业（5）、电力、热力、燃气及水生产和供应业（2）、交通运输、仓储和邮政业（2）、批发和零售业（1）</v>
      </c>
    </row>
    <row r="34" s="1" customFormat="true" ht="54" spans="1:5">
      <c r="A34" s="43">
        <v>30</v>
      </c>
      <c r="B34" s="7" t="s">
        <v>319</v>
      </c>
      <c r="C34" s="36">
        <f>VLOOKUP(B34,'2024年度会计师事务所从事证券服务业务基本信息'!$B$6:$O$103,3,0)</f>
        <v>30</v>
      </c>
      <c r="D34" s="37">
        <f>VLOOKUP(B34,'2024年度会计师事务所从事证券服务业务基本信息'!$B$6:$O$103,4,0)</f>
        <v>2398.8613</v>
      </c>
      <c r="E34" s="8" t="str">
        <f>VLOOKUP(B34,'2024年度会计师事务所从事证券服务业务基本信息'!$B$6:$O$103,5,0)</f>
        <v>制造业（20）、电力、热力、燃气及水生产和供应业（3）、农、林、牧、渔业（2）、信息传输、软件和信息技术服务业（2）、金融业（1）、批发和零售业（1）、租赁和商务服务业（1）</v>
      </c>
    </row>
    <row r="35" s="1" customFormat="true" ht="27" spans="1:5">
      <c r="A35" s="43">
        <v>31</v>
      </c>
      <c r="B35" s="11" t="s">
        <v>164</v>
      </c>
      <c r="C35" s="36">
        <f>VLOOKUP(B35,'2024年度会计师事务所从事证券服务业务基本信息'!$B$6:$O$103,3,0)</f>
        <v>29</v>
      </c>
      <c r="D35" s="37">
        <f>VLOOKUP(B35,'2024年度会计师事务所从事证券服务业务基本信息'!$B$6:$O$103,4,0)</f>
        <v>29623.493559446</v>
      </c>
      <c r="E35" s="8" t="str">
        <f>VLOOKUP(B35,'2024年度会计师事务所从事证券服务业务基本信息'!$B$6:$O$103,5,0)</f>
        <v>制造业（21）、交通运输、仓储和邮政业（3）、批发和零售业（2）、租赁和商务服务业（2）、房地产业（1）</v>
      </c>
    </row>
    <row r="36" s="1" customFormat="true" ht="27" spans="1:5">
      <c r="A36" s="43">
        <v>32</v>
      </c>
      <c r="B36" s="7" t="s">
        <v>156</v>
      </c>
      <c r="C36" s="36">
        <f>VLOOKUP(B36,'2024年度会计师事务所从事证券服务业务基本信息'!$B$6:$O$103,3,0)</f>
        <v>24</v>
      </c>
      <c r="D36" s="37">
        <f>VLOOKUP(B36,'2024年度会计师事务所从事证券服务业务基本信息'!$B$6:$O$103,4,0)</f>
        <v>4639.1562</v>
      </c>
      <c r="E36" s="8" t="str">
        <f>VLOOKUP(B36,'2024年度会计师事务所从事证券服务业务基本信息'!$B$6:$O$103,5,0)</f>
        <v>制造业（19）、采矿业（2）、批发和零售业（2）、住宿和餐饮业（1）</v>
      </c>
    </row>
    <row r="37" s="1" customFormat="true" ht="54" spans="1:5">
      <c r="A37" s="43">
        <v>33</v>
      </c>
      <c r="B37" s="7" t="s">
        <v>295</v>
      </c>
      <c r="C37" s="36">
        <f>VLOOKUP(B37,'2024年度会计师事务所从事证券服务业务基本信息'!$B$6:$O$103,3,0)</f>
        <v>22</v>
      </c>
      <c r="D37" s="37">
        <f>VLOOKUP(B37,'2024年度会计师事务所从事证券服务业务基本信息'!$B$6:$O$103,4,0)</f>
        <v>1984.4339</v>
      </c>
      <c r="E37" s="8" t="str">
        <f>VLOOKUP(B37,'2024年度会计师事务所从事证券服务业务基本信息'!$B$6:$O$103,5,0)</f>
        <v>制造业（12）、批发和零售业（4）、信息传输、软件和信息技术服务业（2）、电力、热力、燃气及水生产和供应业（1）、水利、环境和公共设施管理业（1）、文化、体育和娱乐业（1）、租赁和商务服务业（1）</v>
      </c>
    </row>
    <row r="38" s="1" customFormat="true" ht="27" spans="1:5">
      <c r="A38" s="43">
        <v>34</v>
      </c>
      <c r="B38" s="7" t="s">
        <v>236</v>
      </c>
      <c r="C38" s="36">
        <f>VLOOKUP(B38,'2024年度会计师事务所从事证券服务业务基本信息'!$B$6:$O$103,3,0)</f>
        <v>22</v>
      </c>
      <c r="D38" s="37">
        <f>VLOOKUP(B38,'2024年度会计师事务所从事证券服务业务基本信息'!$B$6:$O$103,4,0)</f>
        <v>1800.34</v>
      </c>
      <c r="E38" s="8" t="str">
        <f>VLOOKUP(B38,'2024年度会计师事务所从事证券服务业务基本信息'!$B$6:$O$103,5,0)</f>
        <v>制造业（10）、电力、热力、燃气及水生产和供应业（3）、旅游及景区（2）、采矿业（1）、金融业（1）</v>
      </c>
    </row>
    <row r="39" s="1" customFormat="true" ht="27" spans="1:5">
      <c r="A39" s="43">
        <v>35</v>
      </c>
      <c r="B39" s="7" t="s">
        <v>64</v>
      </c>
      <c r="C39" s="36">
        <f>VLOOKUP(B39,'2024年度会计师事务所从事证券服务业务基本信息'!$B$6:$O$103,3,0)</f>
        <v>19</v>
      </c>
      <c r="D39" s="37">
        <f>VLOOKUP(B39,'2024年度会计师事务所从事证券服务业务基本信息'!$B$6:$O$103,4,0)</f>
        <v>2967.216</v>
      </c>
      <c r="E39" s="8" t="str">
        <f>VLOOKUP(B39,'2024年度会计师事务所从事证券服务业务基本信息'!$B$6:$O$103,5,0)</f>
        <v>制造业（12）、信息传输、软件和信息技术服务业（5）、金融业（1）、批发和零售业（1）</v>
      </c>
    </row>
    <row r="40" s="1" customFormat="true" ht="27" spans="1:5">
      <c r="A40" s="43">
        <v>36</v>
      </c>
      <c r="B40" s="7" t="s">
        <v>255</v>
      </c>
      <c r="C40" s="36">
        <f>VLOOKUP(B40,'2024年度会计师事务所从事证券服务业务基本信息'!$B$6:$O$103,3,0)</f>
        <v>15</v>
      </c>
      <c r="D40" s="37">
        <f>VLOOKUP(B40,'2024年度会计师事务所从事证券服务业务基本信息'!$B$6:$O$103,4,0)</f>
        <v>497.2165</v>
      </c>
      <c r="E40" s="8" t="str">
        <f>VLOOKUP(B40,'2024年度会计师事务所从事证券服务业务基本信息'!$B$6:$O$103,5,0)</f>
        <v>制造业（7）、信息传输、软件和信息技术服务业（4）、建筑业（2）、房地产业（1）、租赁和商务服务业（1）</v>
      </c>
    </row>
    <row r="41" s="1" customFormat="true" ht="27" spans="1:5">
      <c r="A41" s="43">
        <v>37</v>
      </c>
      <c r="B41" s="11" t="s">
        <v>216</v>
      </c>
      <c r="C41" s="36">
        <f>VLOOKUP(B41,'2024年度会计师事务所从事证券服务业务基本信息'!$B$6:$O$103,3,0)</f>
        <v>12</v>
      </c>
      <c r="D41" s="37">
        <f>VLOOKUP(B41,'2024年度会计师事务所从事证券服务业务基本信息'!$B$6:$O$103,4,0)</f>
        <v>2252.5787</v>
      </c>
      <c r="E41" s="8" t="str">
        <f>VLOOKUP(B41,'2024年度会计师事务所从事证券服务业务基本信息'!$B$6:$O$103,5,0)</f>
        <v>制造业（10）、批发和零售业（2）</v>
      </c>
    </row>
    <row r="42" s="1" customFormat="true" ht="27" spans="1:5">
      <c r="A42" s="43">
        <v>38</v>
      </c>
      <c r="B42" s="7" t="s">
        <v>160</v>
      </c>
      <c r="C42" s="36">
        <f>VLOOKUP(B42,'2024年度会计师事务所从事证券服务业务基本信息'!$B$6:$O$103,3,0)</f>
        <v>10</v>
      </c>
      <c r="D42" s="37">
        <f>VLOOKUP(B42,'2024年度会计师事务所从事证券服务业务基本信息'!$B$6:$O$103,4,0)</f>
        <v>279.1748</v>
      </c>
      <c r="E42" s="8" t="str">
        <f>VLOOKUP(B42,'2024年度会计师事务所从事证券服务业务基本信息'!$B$6:$O$103,5,0)</f>
        <v>科学研究和技术服务业（2）、批发和零售业（2）、制造业（2）、建筑业（1）、教育（1）</v>
      </c>
    </row>
    <row r="43" s="1" customFormat="true" ht="40.5" spans="1:5">
      <c r="A43" s="43">
        <v>39</v>
      </c>
      <c r="B43" s="7" t="s">
        <v>47</v>
      </c>
      <c r="C43" s="36">
        <f>VLOOKUP(B43,'2024年度会计师事务所从事证券服务业务基本信息'!$B$6:$O$103,3,0)</f>
        <v>7</v>
      </c>
      <c r="D43" s="37">
        <f>VLOOKUP(B43,'2024年度会计师事务所从事证券服务业务基本信息'!$B$6:$O$103,4,0)</f>
        <v>160.76</v>
      </c>
      <c r="E43" s="8" t="str">
        <f>VLOOKUP(B43,'2024年度会计师事务所从事证券服务业务基本信息'!$B$6:$O$103,5,0)</f>
        <v>制造业（3）、文化、体育和娱乐业（1）、农、林、牧、渔业（1）、交通运输、仓储和邮政业（1）、信息传输、软件和信息技术服务业（1）</v>
      </c>
    </row>
    <row r="44" s="1" customFormat="true" ht="27" spans="1:5">
      <c r="A44" s="43">
        <v>40</v>
      </c>
      <c r="B44" s="11" t="s">
        <v>291</v>
      </c>
      <c r="C44" s="36">
        <f>VLOOKUP(B44,'2024年度会计师事务所从事证券服务业务基本信息'!$B$6:$O$103,3,0)</f>
        <v>6</v>
      </c>
      <c r="D44" s="37">
        <f>VLOOKUP(B44,'2024年度会计师事务所从事证券服务业务基本信息'!$B$6:$O$103,4,0)</f>
        <v>248.91</v>
      </c>
      <c r="E44" s="8" t="str">
        <f>VLOOKUP(B44,'2024年度会计师事务所从事证券服务业务基本信息'!$B$6:$O$103,5,0)</f>
        <v>制造业（2）、信息传输、软件和信息技术服务业（2）、文化、体育和娱乐业（1）、建筑业（1）</v>
      </c>
    </row>
    <row r="45" s="1" customFormat="true" ht="27" spans="1:5">
      <c r="A45" s="43">
        <v>41</v>
      </c>
      <c r="B45" s="7" t="s">
        <v>121</v>
      </c>
      <c r="C45" s="36">
        <f>VLOOKUP(B45,'2024年度会计师事务所从事证券服务业务基本信息'!$B$6:$O$103,3,0)</f>
        <v>5</v>
      </c>
      <c r="D45" s="37">
        <f>VLOOKUP(B45,'2024年度会计师事务所从事证券服务业务基本信息'!$B$6:$O$103,4,0)</f>
        <v>480.48</v>
      </c>
      <c r="E45" s="8" t="str">
        <f>VLOOKUP(B45,'2024年度会计师事务所从事证券服务业务基本信息'!$B$6:$O$103,5,0)</f>
        <v>制造业（2）、水利、环境和公共设施管理业（1）、科学研究和技术服务业（1）、租赁和商务服务业（1）</v>
      </c>
    </row>
    <row r="46" s="1" customFormat="true" ht="27" spans="1:5">
      <c r="A46" s="43">
        <v>42</v>
      </c>
      <c r="B46" s="7" t="s">
        <v>229</v>
      </c>
      <c r="C46" s="36">
        <f>VLOOKUP(B46,'2024年度会计师事务所从事证券服务业务基本信息'!$B$6:$O$103,3,0)</f>
        <v>5</v>
      </c>
      <c r="D46" s="37">
        <f>VLOOKUP(B46,'2024年度会计师事务所从事证券服务业务基本信息'!$B$6:$O$103,4,0)</f>
        <v>770.3958</v>
      </c>
      <c r="E46" s="8" t="str">
        <f>VLOOKUP(B46,'2024年度会计师事务所从事证券服务业务基本信息'!$B$6:$O$103,5,0)</f>
        <v>制造业（2）、采矿业（1）、信息传输、软件和信息技术服务业（1）、批发和零售业（1）</v>
      </c>
    </row>
    <row r="47" s="1" customFormat="true" ht="27" spans="1:5">
      <c r="A47" s="43">
        <v>43</v>
      </c>
      <c r="B47" s="7" t="s">
        <v>330</v>
      </c>
      <c r="C47" s="36">
        <f>VLOOKUP(B47,'2024年度会计师事务所从事证券服务业务基本信息'!$B$6:$O$103,3,0)</f>
        <v>5</v>
      </c>
      <c r="D47" s="37">
        <f>VLOOKUP(B47,'2024年度会计师事务所从事证券服务业务基本信息'!$B$6:$O$103,4,0)</f>
        <v>222.07</v>
      </c>
      <c r="E47" s="8" t="str">
        <f>VLOOKUP(B47,'2024年度会计师事务所从事证券服务业务基本信息'!$B$6:$O$103,5,0)</f>
        <v>制造业（4）、房地产（1）</v>
      </c>
    </row>
    <row r="48" s="1" customFormat="true" ht="27" spans="1:5">
      <c r="A48" s="43">
        <v>44</v>
      </c>
      <c r="B48" s="7" t="s">
        <v>260</v>
      </c>
      <c r="C48" s="36">
        <f>VLOOKUP(B48,'2024年度会计师事务所从事证券服务业务基本信息'!$B$6:$O$103,3,0)</f>
        <v>4</v>
      </c>
      <c r="D48" s="37">
        <f>VLOOKUP(B48,'2024年度会计师事务所从事证券服务业务基本信息'!$B$6:$O$103,4,0)</f>
        <v>390.37</v>
      </c>
      <c r="E48" s="8" t="str">
        <f>VLOOKUP(B48,'2024年度会计师事务所从事证券服务业务基本信息'!$B$6:$O$103,5,0)</f>
        <v>制造业（3）、建筑业（1）</v>
      </c>
    </row>
    <row r="49" s="1" customFormat="true" ht="27" spans="1:5">
      <c r="A49" s="43">
        <v>45</v>
      </c>
      <c r="B49" s="7" t="s">
        <v>194</v>
      </c>
      <c r="C49" s="36">
        <f>VLOOKUP(B49,'2024年度会计师事务所从事证券服务业务基本信息'!$B$6:$O$103,3,0)</f>
        <v>4</v>
      </c>
      <c r="D49" s="37">
        <f>VLOOKUP(B49,'2024年度会计师事务所从事证券服务业务基本信息'!$B$6:$O$103,4,0)</f>
        <v>172.9595991</v>
      </c>
      <c r="E49" s="8" t="str">
        <f>VLOOKUP(B49,'2024年度会计师事务所从事证券服务业务基本信息'!$B$6:$O$103,5,0)</f>
        <v>制造业（2）、信息传输、软件和信息技术服务业（1）、建筑业（1）</v>
      </c>
    </row>
    <row r="50" s="1" customFormat="true" ht="27" spans="1:5">
      <c r="A50" s="43">
        <v>46</v>
      </c>
      <c r="B50" s="7" t="s">
        <v>264</v>
      </c>
      <c r="C50" s="36">
        <f>VLOOKUP(B50,'2024年度会计师事务所从事证券服务业务基本信息'!$B$6:$O$103,3,0)</f>
        <v>3</v>
      </c>
      <c r="D50" s="37">
        <f>VLOOKUP(B50,'2024年度会计师事务所从事证券服务业务基本信息'!$B$6:$O$103,4,0)</f>
        <v>145.49</v>
      </c>
      <c r="E50" s="8" t="str">
        <f>VLOOKUP(B50,'2024年度会计师事务所从事证券服务业务基本信息'!$B$6:$O$103,5,0)</f>
        <v>制造业（3）</v>
      </c>
    </row>
    <row r="51" s="1" customFormat="true" ht="27" spans="1:5">
      <c r="A51" s="43">
        <v>47</v>
      </c>
      <c r="B51" s="11" t="s">
        <v>202</v>
      </c>
      <c r="C51" s="36">
        <f>VLOOKUP(B51,'2024年度会计师事务所从事证券服务业务基本信息'!$B$6:$O$103,3,0)</f>
        <v>3</v>
      </c>
      <c r="D51" s="37">
        <f>VLOOKUP(B51,'2024年度会计师事务所从事证券服务业务基本信息'!$B$6:$O$103,4,0)</f>
        <v>87.29</v>
      </c>
      <c r="E51" s="8" t="str">
        <f>VLOOKUP(B51,'2024年度会计师事务所从事证券服务业务基本信息'!$B$6:$O$103,5,0)</f>
        <v>制造业（2）、信息传输、软件和信息技术服务业（1）</v>
      </c>
    </row>
    <row r="52" s="1" customFormat="true" ht="27" spans="1:5">
      <c r="A52" s="43">
        <v>48</v>
      </c>
      <c r="B52" s="7" t="s">
        <v>38</v>
      </c>
      <c r="C52" s="36">
        <f>VLOOKUP(B52,'2024年度会计师事务所从事证券服务业务基本信息'!$B$6:$O$103,3,0)</f>
        <v>2</v>
      </c>
      <c r="D52" s="37">
        <f>VLOOKUP(B52,'2024年度会计师事务所从事证券服务业务基本信息'!$B$6:$O$103,4,0)</f>
        <v>213.84</v>
      </c>
      <c r="E52" s="8" t="str">
        <f>VLOOKUP(B52,'2024年度会计师事务所从事证券服务业务基本信息'!$B$6:$O$103,5,0)</f>
        <v>建筑业（1）、农业（1）</v>
      </c>
    </row>
    <row r="53" s="1" customFormat="true" ht="27" spans="1:5">
      <c r="A53" s="43">
        <v>49</v>
      </c>
      <c r="B53" s="7" t="s">
        <v>175</v>
      </c>
      <c r="C53" s="36">
        <f>VLOOKUP(B53,'2024年度会计师事务所从事证券服务业务基本信息'!$B$6:$O$103,3,0)</f>
        <v>2</v>
      </c>
      <c r="D53" s="37">
        <f>VLOOKUP(B53,'2024年度会计师事务所从事证券服务业务基本信息'!$B$6:$O$103,4,0)</f>
        <v>20.81</v>
      </c>
      <c r="E53" s="8" t="str">
        <f>VLOOKUP(B53,'2024年度会计师事务所从事证券服务业务基本信息'!$B$6:$O$103,5,0)</f>
        <v>信息传输、软件和信息技术服务业（1）、制造业（1）</v>
      </c>
    </row>
    <row r="54" s="1" customFormat="true" ht="27" spans="1:5">
      <c r="A54" s="43">
        <v>50</v>
      </c>
      <c r="B54" s="7" t="s">
        <v>269</v>
      </c>
      <c r="C54" s="36">
        <f>VLOOKUP(B54,'2024年度会计师事务所从事证券服务业务基本信息'!$B$6:$O$103,3,0)</f>
        <v>2</v>
      </c>
      <c r="D54" s="37">
        <f>VLOOKUP(B54,'2024年度会计师事务所从事证券服务业务基本信息'!$B$6:$O$103,4,0)</f>
        <v>74.9</v>
      </c>
      <c r="E54" s="8" t="str">
        <f>VLOOKUP(B54,'2024年度会计师事务所从事证券服务业务基本信息'!$B$6:$O$103,5,0)</f>
        <v>金融业（1）、信息传输、软件和信息技术服务业（1）</v>
      </c>
    </row>
    <row r="55" s="17" customFormat="true" ht="27" spans="1:255">
      <c r="A55" s="43">
        <v>51</v>
      </c>
      <c r="B55" s="7" t="s">
        <v>35</v>
      </c>
      <c r="C55" s="36">
        <f>VLOOKUP(B55,'2024年度会计师事务所从事证券服务业务基本信息'!$B$6:$O$103,3,0)</f>
        <v>2</v>
      </c>
      <c r="D55" s="37">
        <f>VLOOKUP(B55,'2024年度会计师事务所从事证券服务业务基本信息'!$B$6:$O$103,4,0)</f>
        <v>2123.56</v>
      </c>
      <c r="E55" s="8" t="str">
        <f>VLOOKUP(B55,'2024年度会计师事务所从事证券服务业务基本信息'!$B$6:$O$103,5,0)</f>
        <v>房地产业（1）、有色金属冶炼及压延加工业（1）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="17" customFormat="true" ht="27" spans="1:255">
      <c r="A56" s="43">
        <v>52</v>
      </c>
      <c r="B56" s="7" t="s">
        <v>129</v>
      </c>
      <c r="C56" s="36">
        <f>VLOOKUP(B56,'2024年度会计师事务所从事证券服务业务基本信息'!$B$6:$O$103,3,0)</f>
        <v>2</v>
      </c>
      <c r="D56" s="37">
        <f>VLOOKUP(B56,'2024年度会计师事务所从事证券服务业务基本信息'!$B$6:$O$103,4,0)</f>
        <v>898.7</v>
      </c>
      <c r="E56" s="8" t="str">
        <f>VLOOKUP(B56,'2024年度会计师事务所从事证券服务业务基本信息'!$B$6:$O$103,5,0)</f>
        <v>制造业（1）、采矿业（1）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="17" customFormat="true" ht="27" spans="1:255">
      <c r="A57" s="43">
        <v>53</v>
      </c>
      <c r="B57" s="7" t="s">
        <v>191</v>
      </c>
      <c r="C57" s="36">
        <f>VLOOKUP(B57,'2024年度会计师事务所从事证券服务业务基本信息'!$B$6:$O$103,3,0)</f>
        <v>2</v>
      </c>
      <c r="D57" s="37">
        <f>VLOOKUP(B57,'2024年度会计师事务所从事证券服务业务基本信息'!$B$6:$O$103,4,0)</f>
        <v>36.67</v>
      </c>
      <c r="E57" s="8" t="str">
        <f>VLOOKUP(B57,'2024年度会计师事务所从事证券服务业务基本信息'!$B$6:$O$103,5,0)</f>
        <v>制造业（2）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="17" customFormat="true" ht="27" spans="1:255">
      <c r="A58" s="43">
        <v>54</v>
      </c>
      <c r="B58" s="7" t="s">
        <v>111</v>
      </c>
      <c r="C58" s="36">
        <f>VLOOKUP(B58,'2024年度会计师事务所从事证券服务业务基本信息'!$B$6:$O$103,3,0)</f>
        <v>1</v>
      </c>
      <c r="D58" s="37">
        <f>VLOOKUP(B58,'2024年度会计师事务所从事证券服务业务基本信息'!$B$6:$O$103,4,0)</f>
        <v>7.965756757</v>
      </c>
      <c r="E58" s="8" t="str">
        <f>VLOOKUP(B58,'2024年度会计师事务所从事证券服务业务基本信息'!$B$6:$O$103,5,0)</f>
        <v>租赁及商务服务业（1）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="17" customFormat="true" ht="27" spans="1:255">
      <c r="A59" s="43">
        <v>55</v>
      </c>
      <c r="B59" s="7" t="s">
        <v>75</v>
      </c>
      <c r="C59" s="36">
        <f>VLOOKUP(B59,'2024年度会计师事务所从事证券服务业务基本信息'!$B$6:$O$103,3,0)</f>
        <v>1</v>
      </c>
      <c r="D59" s="37">
        <f>VLOOKUP(B59,'2024年度会计师事务所从事证券服务业务基本信息'!$B$6:$O$103,4,0)</f>
        <v>262.2545508</v>
      </c>
      <c r="E59" s="8" t="str">
        <f>VLOOKUP(B59,'2024年度会计师事务所从事证券服务业务基本信息'!$B$6:$O$103,5,0)</f>
        <v>制造业（1）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="17" customFormat="true" ht="27" spans="1:255">
      <c r="A60" s="43">
        <v>56</v>
      </c>
      <c r="B60" s="7" t="s">
        <v>79</v>
      </c>
      <c r="C60" s="36">
        <f>VLOOKUP(B60,'2024年度会计师事务所从事证券服务业务基本信息'!$B$6:$O$103,3,0)</f>
        <v>1</v>
      </c>
      <c r="D60" s="37">
        <f>VLOOKUP(B60,'2024年度会计师事务所从事证券服务业务基本信息'!$B$6:$O$103,4,0)</f>
        <v>107.042</v>
      </c>
      <c r="E60" s="8" t="str">
        <f>VLOOKUP(B60,'2024年度会计师事务所从事证券服务业务基本信息'!$B$6:$O$103,5,0)</f>
        <v>批发和零售业（1）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="17" customFormat="true" ht="27" spans="1:255">
      <c r="A61" s="43">
        <v>57</v>
      </c>
      <c r="B61" s="7" t="s">
        <v>51</v>
      </c>
      <c r="C61" s="36">
        <f>VLOOKUP(B61,'2024年度会计师事务所从事证券服务业务基本信息'!$B$6:$O$103,3,0)</f>
        <v>1</v>
      </c>
      <c r="D61" s="37">
        <f>VLOOKUP(B61,'2024年度会计师事务所从事证券服务业务基本信息'!$B$6:$O$103,4,0)</f>
        <v>75.13</v>
      </c>
      <c r="E61" s="8" t="str">
        <f>VLOOKUP(B61,'2024年度会计师事务所从事证券服务业务基本信息'!$B$6:$O$103,5,0)</f>
        <v>制造业（1）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ht="27" spans="1:5">
      <c r="A62" s="43">
        <v>58</v>
      </c>
      <c r="B62" s="7" t="s">
        <v>61</v>
      </c>
      <c r="C62" s="36">
        <f>VLOOKUP(B62,'2024年度会计师事务所从事证券服务业务基本信息'!$B$6:$O$103,3,0)</f>
        <v>1</v>
      </c>
      <c r="D62" s="37">
        <f>VLOOKUP(B62,'2024年度会计师事务所从事证券服务业务基本信息'!$B$6:$O$103,4,0)</f>
        <v>10.86</v>
      </c>
      <c r="E62" s="8" t="str">
        <f>VLOOKUP(B62,'2024年度会计师事务所从事证券服务业务基本信息'!$B$6:$O$103,5,0)</f>
        <v>制造业（1）</v>
      </c>
    </row>
    <row r="63" ht="27" spans="1:5">
      <c r="A63" s="43">
        <v>59</v>
      </c>
      <c r="B63" s="7" t="s">
        <v>252</v>
      </c>
      <c r="C63" s="36">
        <f>VLOOKUP(B63,'2024年度会计师事务所从事证券服务业务基本信息'!$B$6:$O$103,3,0)</f>
        <v>1</v>
      </c>
      <c r="D63" s="37">
        <f>VLOOKUP(B63,'2024年度会计师事务所从事证券服务业务基本信息'!$B$6:$O$103,4,0)</f>
        <v>5.9714</v>
      </c>
      <c r="E63" s="8" t="str">
        <f>VLOOKUP(B63,'2024年度会计师事务所从事证券服务业务基本信息'!$B$6:$O$103,5,0)</f>
        <v>信息传输、软件和信息技术服务业（1）</v>
      </c>
    </row>
    <row r="64" ht="27" spans="1:5">
      <c r="A64" s="43">
        <v>60</v>
      </c>
      <c r="B64" s="7" t="s">
        <v>208</v>
      </c>
      <c r="C64" s="36">
        <f>VLOOKUP(B64,'2024年度会计师事务所从事证券服务业务基本信息'!$B$6:$O$103,3,0)</f>
        <v>1</v>
      </c>
      <c r="D64" s="37">
        <f>VLOOKUP(B64,'2024年度会计师事务所从事证券服务业务基本信息'!$B$6:$O$103,4,0)</f>
        <v>4.49</v>
      </c>
      <c r="E64" s="8" t="str">
        <f>VLOOKUP(B64,'2024年度会计师事务所从事证券服务业务基本信息'!$B$6:$O$103,5,0)</f>
        <v>制造业（1）</v>
      </c>
    </row>
    <row r="65" ht="68" customHeight="true" spans="1:5">
      <c r="A65" s="15" t="s">
        <v>348</v>
      </c>
      <c r="B65" s="16"/>
      <c r="C65" s="44"/>
      <c r="D65" s="45"/>
      <c r="E65" s="16"/>
    </row>
  </sheetData>
  <mergeCells count="5">
    <mergeCell ref="A1:E1"/>
    <mergeCell ref="A65:E65"/>
    <mergeCell ref="A2:A4"/>
    <mergeCell ref="B2:B4"/>
    <mergeCell ref="C2:E3"/>
  </mergeCells>
  <pageMargins left="0.751388888888889" right="0.751388888888889" top="1" bottom="1" header="0.5" footer="0.5"/>
  <pageSetup paperSize="9" fitToHeight="0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3"/>
  <sheetViews>
    <sheetView topLeftCell="A23" workbookViewId="0">
      <selection activeCell="E27" sqref="E27"/>
    </sheetView>
  </sheetViews>
  <sheetFormatPr defaultColWidth="8.09166666666667" defaultRowHeight="14.25"/>
  <cols>
    <col min="1" max="1" width="4.90833333333333" style="19" customWidth="true"/>
    <col min="2" max="2" width="23.275" style="19" customWidth="true"/>
    <col min="3" max="3" width="6.90833333333333" style="19" customWidth="true"/>
    <col min="4" max="4" width="15.0916666666667" style="22" customWidth="true"/>
    <col min="5" max="5" width="33.1833333333333" style="19" customWidth="true"/>
    <col min="6" max="7" width="11.3666666666667" style="19" customWidth="true"/>
    <col min="8" max="256" width="8.09166666666667" style="19"/>
    <col min="257" max="257" width="4.90833333333333" style="19" customWidth="true"/>
    <col min="258" max="258" width="23.275" style="19" customWidth="true"/>
    <col min="259" max="259" width="6.90833333333333" style="19" customWidth="true"/>
    <col min="260" max="260" width="15.0916666666667" style="19" customWidth="true"/>
    <col min="261" max="261" width="33.1833333333333" style="19" customWidth="true"/>
    <col min="262" max="263" width="11.3666666666667" style="19" customWidth="true"/>
    <col min="264" max="512" width="8.09166666666667" style="19"/>
    <col min="513" max="513" width="4.90833333333333" style="19" customWidth="true"/>
    <col min="514" max="514" width="23.275" style="19" customWidth="true"/>
    <col min="515" max="515" width="6.90833333333333" style="19" customWidth="true"/>
    <col min="516" max="516" width="15.0916666666667" style="19" customWidth="true"/>
    <col min="517" max="517" width="33.1833333333333" style="19" customWidth="true"/>
    <col min="518" max="519" width="11.3666666666667" style="19" customWidth="true"/>
    <col min="520" max="768" width="8.09166666666667" style="19"/>
    <col min="769" max="769" width="4.90833333333333" style="19" customWidth="true"/>
    <col min="770" max="770" width="23.275" style="19" customWidth="true"/>
    <col min="771" max="771" width="6.90833333333333" style="19" customWidth="true"/>
    <col min="772" max="772" width="15.0916666666667" style="19" customWidth="true"/>
    <col min="773" max="773" width="33.1833333333333" style="19" customWidth="true"/>
    <col min="774" max="775" width="11.3666666666667" style="19" customWidth="true"/>
    <col min="776" max="1024" width="8.09166666666667" style="19"/>
    <col min="1025" max="1025" width="4.90833333333333" style="19" customWidth="true"/>
    <col min="1026" max="1026" width="23.275" style="19" customWidth="true"/>
    <col min="1027" max="1027" width="6.90833333333333" style="19" customWidth="true"/>
    <col min="1028" max="1028" width="15.0916666666667" style="19" customWidth="true"/>
    <col min="1029" max="1029" width="33.1833333333333" style="19" customWidth="true"/>
    <col min="1030" max="1031" width="11.3666666666667" style="19" customWidth="true"/>
    <col min="1032" max="1280" width="8.09166666666667" style="19"/>
    <col min="1281" max="1281" width="4.90833333333333" style="19" customWidth="true"/>
    <col min="1282" max="1282" width="23.275" style="19" customWidth="true"/>
    <col min="1283" max="1283" width="6.90833333333333" style="19" customWidth="true"/>
    <col min="1284" max="1284" width="15.0916666666667" style="19" customWidth="true"/>
    <col min="1285" max="1285" width="33.1833333333333" style="19" customWidth="true"/>
    <col min="1286" max="1287" width="11.3666666666667" style="19" customWidth="true"/>
    <col min="1288" max="1536" width="8.09166666666667" style="19"/>
    <col min="1537" max="1537" width="4.90833333333333" style="19" customWidth="true"/>
    <col min="1538" max="1538" width="23.275" style="19" customWidth="true"/>
    <col min="1539" max="1539" width="6.90833333333333" style="19" customWidth="true"/>
    <col min="1540" max="1540" width="15.0916666666667" style="19" customWidth="true"/>
    <col min="1541" max="1541" width="33.1833333333333" style="19" customWidth="true"/>
    <col min="1542" max="1543" width="11.3666666666667" style="19" customWidth="true"/>
    <col min="1544" max="1792" width="8.09166666666667" style="19"/>
    <col min="1793" max="1793" width="4.90833333333333" style="19" customWidth="true"/>
    <col min="1794" max="1794" width="23.275" style="19" customWidth="true"/>
    <col min="1795" max="1795" width="6.90833333333333" style="19" customWidth="true"/>
    <col min="1796" max="1796" width="15.0916666666667" style="19" customWidth="true"/>
    <col min="1797" max="1797" width="33.1833333333333" style="19" customWidth="true"/>
    <col min="1798" max="1799" width="11.3666666666667" style="19" customWidth="true"/>
    <col min="1800" max="2048" width="8.09166666666667" style="19"/>
    <col min="2049" max="2049" width="4.90833333333333" style="19" customWidth="true"/>
    <col min="2050" max="2050" width="23.275" style="19" customWidth="true"/>
    <col min="2051" max="2051" width="6.90833333333333" style="19" customWidth="true"/>
    <col min="2052" max="2052" width="15.0916666666667" style="19" customWidth="true"/>
    <col min="2053" max="2053" width="33.1833333333333" style="19" customWidth="true"/>
    <col min="2054" max="2055" width="11.3666666666667" style="19" customWidth="true"/>
    <col min="2056" max="2304" width="8.09166666666667" style="19"/>
    <col min="2305" max="2305" width="4.90833333333333" style="19" customWidth="true"/>
    <col min="2306" max="2306" width="23.275" style="19" customWidth="true"/>
    <col min="2307" max="2307" width="6.90833333333333" style="19" customWidth="true"/>
    <col min="2308" max="2308" width="15.0916666666667" style="19" customWidth="true"/>
    <col min="2309" max="2309" width="33.1833333333333" style="19" customWidth="true"/>
    <col min="2310" max="2311" width="11.3666666666667" style="19" customWidth="true"/>
    <col min="2312" max="2560" width="8.09166666666667" style="19"/>
    <col min="2561" max="2561" width="4.90833333333333" style="19" customWidth="true"/>
    <col min="2562" max="2562" width="23.275" style="19" customWidth="true"/>
    <col min="2563" max="2563" width="6.90833333333333" style="19" customWidth="true"/>
    <col min="2564" max="2564" width="15.0916666666667" style="19" customWidth="true"/>
    <col min="2565" max="2565" width="33.1833333333333" style="19" customWidth="true"/>
    <col min="2566" max="2567" width="11.3666666666667" style="19" customWidth="true"/>
    <col min="2568" max="2816" width="8.09166666666667" style="19"/>
    <col min="2817" max="2817" width="4.90833333333333" style="19" customWidth="true"/>
    <col min="2818" max="2818" width="23.275" style="19" customWidth="true"/>
    <col min="2819" max="2819" width="6.90833333333333" style="19" customWidth="true"/>
    <col min="2820" max="2820" width="15.0916666666667" style="19" customWidth="true"/>
    <col min="2821" max="2821" width="33.1833333333333" style="19" customWidth="true"/>
    <col min="2822" max="2823" width="11.3666666666667" style="19" customWidth="true"/>
    <col min="2824" max="3072" width="8.09166666666667" style="19"/>
    <col min="3073" max="3073" width="4.90833333333333" style="19" customWidth="true"/>
    <col min="3074" max="3074" width="23.275" style="19" customWidth="true"/>
    <col min="3075" max="3075" width="6.90833333333333" style="19" customWidth="true"/>
    <col min="3076" max="3076" width="15.0916666666667" style="19" customWidth="true"/>
    <col min="3077" max="3077" width="33.1833333333333" style="19" customWidth="true"/>
    <col min="3078" max="3079" width="11.3666666666667" style="19" customWidth="true"/>
    <col min="3080" max="3328" width="8.09166666666667" style="19"/>
    <col min="3329" max="3329" width="4.90833333333333" style="19" customWidth="true"/>
    <col min="3330" max="3330" width="23.275" style="19" customWidth="true"/>
    <col min="3331" max="3331" width="6.90833333333333" style="19" customWidth="true"/>
    <col min="3332" max="3332" width="15.0916666666667" style="19" customWidth="true"/>
    <col min="3333" max="3333" width="33.1833333333333" style="19" customWidth="true"/>
    <col min="3334" max="3335" width="11.3666666666667" style="19" customWidth="true"/>
    <col min="3336" max="3584" width="8.09166666666667" style="19"/>
    <col min="3585" max="3585" width="4.90833333333333" style="19" customWidth="true"/>
    <col min="3586" max="3586" width="23.275" style="19" customWidth="true"/>
    <col min="3587" max="3587" width="6.90833333333333" style="19" customWidth="true"/>
    <col min="3588" max="3588" width="15.0916666666667" style="19" customWidth="true"/>
    <col min="3589" max="3589" width="33.1833333333333" style="19" customWidth="true"/>
    <col min="3590" max="3591" width="11.3666666666667" style="19" customWidth="true"/>
    <col min="3592" max="3840" width="8.09166666666667" style="19"/>
    <col min="3841" max="3841" width="4.90833333333333" style="19" customWidth="true"/>
    <col min="3842" max="3842" width="23.275" style="19" customWidth="true"/>
    <col min="3843" max="3843" width="6.90833333333333" style="19" customWidth="true"/>
    <col min="3844" max="3844" width="15.0916666666667" style="19" customWidth="true"/>
    <col min="3845" max="3845" width="33.1833333333333" style="19" customWidth="true"/>
    <col min="3846" max="3847" width="11.3666666666667" style="19" customWidth="true"/>
    <col min="3848" max="4096" width="8.09166666666667" style="19"/>
    <col min="4097" max="4097" width="4.90833333333333" style="19" customWidth="true"/>
    <col min="4098" max="4098" width="23.275" style="19" customWidth="true"/>
    <col min="4099" max="4099" width="6.90833333333333" style="19" customWidth="true"/>
    <col min="4100" max="4100" width="15.0916666666667" style="19" customWidth="true"/>
    <col min="4101" max="4101" width="33.1833333333333" style="19" customWidth="true"/>
    <col min="4102" max="4103" width="11.3666666666667" style="19" customWidth="true"/>
    <col min="4104" max="4352" width="8.09166666666667" style="19"/>
    <col min="4353" max="4353" width="4.90833333333333" style="19" customWidth="true"/>
    <col min="4354" max="4354" width="23.275" style="19" customWidth="true"/>
    <col min="4355" max="4355" width="6.90833333333333" style="19" customWidth="true"/>
    <col min="4356" max="4356" width="15.0916666666667" style="19" customWidth="true"/>
    <col min="4357" max="4357" width="33.1833333333333" style="19" customWidth="true"/>
    <col min="4358" max="4359" width="11.3666666666667" style="19" customWidth="true"/>
    <col min="4360" max="4608" width="8.09166666666667" style="19"/>
    <col min="4609" max="4609" width="4.90833333333333" style="19" customWidth="true"/>
    <col min="4610" max="4610" width="23.275" style="19" customWidth="true"/>
    <col min="4611" max="4611" width="6.90833333333333" style="19" customWidth="true"/>
    <col min="4612" max="4612" width="15.0916666666667" style="19" customWidth="true"/>
    <col min="4613" max="4613" width="33.1833333333333" style="19" customWidth="true"/>
    <col min="4614" max="4615" width="11.3666666666667" style="19" customWidth="true"/>
    <col min="4616" max="4864" width="8.09166666666667" style="19"/>
    <col min="4865" max="4865" width="4.90833333333333" style="19" customWidth="true"/>
    <col min="4866" max="4866" width="23.275" style="19" customWidth="true"/>
    <col min="4867" max="4867" width="6.90833333333333" style="19" customWidth="true"/>
    <col min="4868" max="4868" width="15.0916666666667" style="19" customWidth="true"/>
    <col min="4869" max="4869" width="33.1833333333333" style="19" customWidth="true"/>
    <col min="4870" max="4871" width="11.3666666666667" style="19" customWidth="true"/>
    <col min="4872" max="5120" width="8.09166666666667" style="19"/>
    <col min="5121" max="5121" width="4.90833333333333" style="19" customWidth="true"/>
    <col min="5122" max="5122" width="23.275" style="19" customWidth="true"/>
    <col min="5123" max="5123" width="6.90833333333333" style="19" customWidth="true"/>
    <col min="5124" max="5124" width="15.0916666666667" style="19" customWidth="true"/>
    <col min="5125" max="5125" width="33.1833333333333" style="19" customWidth="true"/>
    <col min="5126" max="5127" width="11.3666666666667" style="19" customWidth="true"/>
    <col min="5128" max="5376" width="8.09166666666667" style="19"/>
    <col min="5377" max="5377" width="4.90833333333333" style="19" customWidth="true"/>
    <col min="5378" max="5378" width="23.275" style="19" customWidth="true"/>
    <col min="5379" max="5379" width="6.90833333333333" style="19" customWidth="true"/>
    <col min="5380" max="5380" width="15.0916666666667" style="19" customWidth="true"/>
    <col min="5381" max="5381" width="33.1833333333333" style="19" customWidth="true"/>
    <col min="5382" max="5383" width="11.3666666666667" style="19" customWidth="true"/>
    <col min="5384" max="5632" width="8.09166666666667" style="19"/>
    <col min="5633" max="5633" width="4.90833333333333" style="19" customWidth="true"/>
    <col min="5634" max="5634" width="23.275" style="19" customWidth="true"/>
    <col min="5635" max="5635" width="6.90833333333333" style="19" customWidth="true"/>
    <col min="5636" max="5636" width="15.0916666666667" style="19" customWidth="true"/>
    <col min="5637" max="5637" width="33.1833333333333" style="19" customWidth="true"/>
    <col min="5638" max="5639" width="11.3666666666667" style="19" customWidth="true"/>
    <col min="5640" max="5888" width="8.09166666666667" style="19"/>
    <col min="5889" max="5889" width="4.90833333333333" style="19" customWidth="true"/>
    <col min="5890" max="5890" width="23.275" style="19" customWidth="true"/>
    <col min="5891" max="5891" width="6.90833333333333" style="19" customWidth="true"/>
    <col min="5892" max="5892" width="15.0916666666667" style="19" customWidth="true"/>
    <col min="5893" max="5893" width="33.1833333333333" style="19" customWidth="true"/>
    <col min="5894" max="5895" width="11.3666666666667" style="19" customWidth="true"/>
    <col min="5896" max="6144" width="8.09166666666667" style="19"/>
    <col min="6145" max="6145" width="4.90833333333333" style="19" customWidth="true"/>
    <col min="6146" max="6146" width="23.275" style="19" customWidth="true"/>
    <col min="6147" max="6147" width="6.90833333333333" style="19" customWidth="true"/>
    <col min="6148" max="6148" width="15.0916666666667" style="19" customWidth="true"/>
    <col min="6149" max="6149" width="33.1833333333333" style="19" customWidth="true"/>
    <col min="6150" max="6151" width="11.3666666666667" style="19" customWidth="true"/>
    <col min="6152" max="6400" width="8.09166666666667" style="19"/>
    <col min="6401" max="6401" width="4.90833333333333" style="19" customWidth="true"/>
    <col min="6402" max="6402" width="23.275" style="19" customWidth="true"/>
    <col min="6403" max="6403" width="6.90833333333333" style="19" customWidth="true"/>
    <col min="6404" max="6404" width="15.0916666666667" style="19" customWidth="true"/>
    <col min="6405" max="6405" width="33.1833333333333" style="19" customWidth="true"/>
    <col min="6406" max="6407" width="11.3666666666667" style="19" customWidth="true"/>
    <col min="6408" max="6656" width="8.09166666666667" style="19"/>
    <col min="6657" max="6657" width="4.90833333333333" style="19" customWidth="true"/>
    <col min="6658" max="6658" width="23.275" style="19" customWidth="true"/>
    <col min="6659" max="6659" width="6.90833333333333" style="19" customWidth="true"/>
    <col min="6660" max="6660" width="15.0916666666667" style="19" customWidth="true"/>
    <col min="6661" max="6661" width="33.1833333333333" style="19" customWidth="true"/>
    <col min="6662" max="6663" width="11.3666666666667" style="19" customWidth="true"/>
    <col min="6664" max="6912" width="8.09166666666667" style="19"/>
    <col min="6913" max="6913" width="4.90833333333333" style="19" customWidth="true"/>
    <col min="6914" max="6914" width="23.275" style="19" customWidth="true"/>
    <col min="6915" max="6915" width="6.90833333333333" style="19" customWidth="true"/>
    <col min="6916" max="6916" width="15.0916666666667" style="19" customWidth="true"/>
    <col min="6917" max="6917" width="33.1833333333333" style="19" customWidth="true"/>
    <col min="6918" max="6919" width="11.3666666666667" style="19" customWidth="true"/>
    <col min="6920" max="7168" width="8.09166666666667" style="19"/>
    <col min="7169" max="7169" width="4.90833333333333" style="19" customWidth="true"/>
    <col min="7170" max="7170" width="23.275" style="19" customWidth="true"/>
    <col min="7171" max="7171" width="6.90833333333333" style="19" customWidth="true"/>
    <col min="7172" max="7172" width="15.0916666666667" style="19" customWidth="true"/>
    <col min="7173" max="7173" width="33.1833333333333" style="19" customWidth="true"/>
    <col min="7174" max="7175" width="11.3666666666667" style="19" customWidth="true"/>
    <col min="7176" max="7424" width="8.09166666666667" style="19"/>
    <col min="7425" max="7425" width="4.90833333333333" style="19" customWidth="true"/>
    <col min="7426" max="7426" width="23.275" style="19" customWidth="true"/>
    <col min="7427" max="7427" width="6.90833333333333" style="19" customWidth="true"/>
    <col min="7428" max="7428" width="15.0916666666667" style="19" customWidth="true"/>
    <col min="7429" max="7429" width="33.1833333333333" style="19" customWidth="true"/>
    <col min="7430" max="7431" width="11.3666666666667" style="19" customWidth="true"/>
    <col min="7432" max="7680" width="8.09166666666667" style="19"/>
    <col min="7681" max="7681" width="4.90833333333333" style="19" customWidth="true"/>
    <col min="7682" max="7682" width="23.275" style="19" customWidth="true"/>
    <col min="7683" max="7683" width="6.90833333333333" style="19" customWidth="true"/>
    <col min="7684" max="7684" width="15.0916666666667" style="19" customWidth="true"/>
    <col min="7685" max="7685" width="33.1833333333333" style="19" customWidth="true"/>
    <col min="7686" max="7687" width="11.3666666666667" style="19" customWidth="true"/>
    <col min="7688" max="7936" width="8.09166666666667" style="19"/>
    <col min="7937" max="7937" width="4.90833333333333" style="19" customWidth="true"/>
    <col min="7938" max="7938" width="23.275" style="19" customWidth="true"/>
    <col min="7939" max="7939" width="6.90833333333333" style="19" customWidth="true"/>
    <col min="7940" max="7940" width="15.0916666666667" style="19" customWidth="true"/>
    <col min="7941" max="7941" width="33.1833333333333" style="19" customWidth="true"/>
    <col min="7942" max="7943" width="11.3666666666667" style="19" customWidth="true"/>
    <col min="7944" max="8192" width="8.09166666666667" style="19"/>
    <col min="8193" max="8193" width="4.90833333333333" style="19" customWidth="true"/>
    <col min="8194" max="8194" width="23.275" style="19" customWidth="true"/>
    <col min="8195" max="8195" width="6.90833333333333" style="19" customWidth="true"/>
    <col min="8196" max="8196" width="15.0916666666667" style="19" customWidth="true"/>
    <col min="8197" max="8197" width="33.1833333333333" style="19" customWidth="true"/>
    <col min="8198" max="8199" width="11.3666666666667" style="19" customWidth="true"/>
    <col min="8200" max="8448" width="8.09166666666667" style="19"/>
    <col min="8449" max="8449" width="4.90833333333333" style="19" customWidth="true"/>
    <col min="8450" max="8450" width="23.275" style="19" customWidth="true"/>
    <col min="8451" max="8451" width="6.90833333333333" style="19" customWidth="true"/>
    <col min="8452" max="8452" width="15.0916666666667" style="19" customWidth="true"/>
    <col min="8453" max="8453" width="33.1833333333333" style="19" customWidth="true"/>
    <col min="8454" max="8455" width="11.3666666666667" style="19" customWidth="true"/>
    <col min="8456" max="8704" width="8.09166666666667" style="19"/>
    <col min="8705" max="8705" width="4.90833333333333" style="19" customWidth="true"/>
    <col min="8706" max="8706" width="23.275" style="19" customWidth="true"/>
    <col min="8707" max="8707" width="6.90833333333333" style="19" customWidth="true"/>
    <col min="8708" max="8708" width="15.0916666666667" style="19" customWidth="true"/>
    <col min="8709" max="8709" width="33.1833333333333" style="19" customWidth="true"/>
    <col min="8710" max="8711" width="11.3666666666667" style="19" customWidth="true"/>
    <col min="8712" max="8960" width="8.09166666666667" style="19"/>
    <col min="8961" max="8961" width="4.90833333333333" style="19" customWidth="true"/>
    <col min="8962" max="8962" width="23.275" style="19" customWidth="true"/>
    <col min="8963" max="8963" width="6.90833333333333" style="19" customWidth="true"/>
    <col min="8964" max="8964" width="15.0916666666667" style="19" customWidth="true"/>
    <col min="8965" max="8965" width="33.1833333333333" style="19" customWidth="true"/>
    <col min="8966" max="8967" width="11.3666666666667" style="19" customWidth="true"/>
    <col min="8968" max="9216" width="8.09166666666667" style="19"/>
    <col min="9217" max="9217" width="4.90833333333333" style="19" customWidth="true"/>
    <col min="9218" max="9218" width="23.275" style="19" customWidth="true"/>
    <col min="9219" max="9219" width="6.90833333333333" style="19" customWidth="true"/>
    <col min="9220" max="9220" width="15.0916666666667" style="19" customWidth="true"/>
    <col min="9221" max="9221" width="33.1833333333333" style="19" customWidth="true"/>
    <col min="9222" max="9223" width="11.3666666666667" style="19" customWidth="true"/>
    <col min="9224" max="9472" width="8.09166666666667" style="19"/>
    <col min="9473" max="9473" width="4.90833333333333" style="19" customWidth="true"/>
    <col min="9474" max="9474" width="23.275" style="19" customWidth="true"/>
    <col min="9475" max="9475" width="6.90833333333333" style="19" customWidth="true"/>
    <col min="9476" max="9476" width="15.0916666666667" style="19" customWidth="true"/>
    <col min="9477" max="9477" width="33.1833333333333" style="19" customWidth="true"/>
    <col min="9478" max="9479" width="11.3666666666667" style="19" customWidth="true"/>
    <col min="9480" max="9728" width="8.09166666666667" style="19"/>
    <col min="9729" max="9729" width="4.90833333333333" style="19" customWidth="true"/>
    <col min="9730" max="9730" width="23.275" style="19" customWidth="true"/>
    <col min="9731" max="9731" width="6.90833333333333" style="19" customWidth="true"/>
    <col min="9732" max="9732" width="15.0916666666667" style="19" customWidth="true"/>
    <col min="9733" max="9733" width="33.1833333333333" style="19" customWidth="true"/>
    <col min="9734" max="9735" width="11.3666666666667" style="19" customWidth="true"/>
    <col min="9736" max="9984" width="8.09166666666667" style="19"/>
    <col min="9985" max="9985" width="4.90833333333333" style="19" customWidth="true"/>
    <col min="9986" max="9986" width="23.275" style="19" customWidth="true"/>
    <col min="9987" max="9987" width="6.90833333333333" style="19" customWidth="true"/>
    <col min="9988" max="9988" width="15.0916666666667" style="19" customWidth="true"/>
    <col min="9989" max="9989" width="33.1833333333333" style="19" customWidth="true"/>
    <col min="9990" max="9991" width="11.3666666666667" style="19" customWidth="true"/>
    <col min="9992" max="10240" width="8.09166666666667" style="19"/>
    <col min="10241" max="10241" width="4.90833333333333" style="19" customWidth="true"/>
    <col min="10242" max="10242" width="23.275" style="19" customWidth="true"/>
    <col min="10243" max="10243" width="6.90833333333333" style="19" customWidth="true"/>
    <col min="10244" max="10244" width="15.0916666666667" style="19" customWidth="true"/>
    <col min="10245" max="10245" width="33.1833333333333" style="19" customWidth="true"/>
    <col min="10246" max="10247" width="11.3666666666667" style="19" customWidth="true"/>
    <col min="10248" max="10496" width="8.09166666666667" style="19"/>
    <col min="10497" max="10497" width="4.90833333333333" style="19" customWidth="true"/>
    <col min="10498" max="10498" width="23.275" style="19" customWidth="true"/>
    <col min="10499" max="10499" width="6.90833333333333" style="19" customWidth="true"/>
    <col min="10500" max="10500" width="15.0916666666667" style="19" customWidth="true"/>
    <col min="10501" max="10501" width="33.1833333333333" style="19" customWidth="true"/>
    <col min="10502" max="10503" width="11.3666666666667" style="19" customWidth="true"/>
    <col min="10504" max="10752" width="8.09166666666667" style="19"/>
    <col min="10753" max="10753" width="4.90833333333333" style="19" customWidth="true"/>
    <col min="10754" max="10754" width="23.275" style="19" customWidth="true"/>
    <col min="10755" max="10755" width="6.90833333333333" style="19" customWidth="true"/>
    <col min="10756" max="10756" width="15.0916666666667" style="19" customWidth="true"/>
    <col min="10757" max="10757" width="33.1833333333333" style="19" customWidth="true"/>
    <col min="10758" max="10759" width="11.3666666666667" style="19" customWidth="true"/>
    <col min="10760" max="11008" width="8.09166666666667" style="19"/>
    <col min="11009" max="11009" width="4.90833333333333" style="19" customWidth="true"/>
    <col min="11010" max="11010" width="23.275" style="19" customWidth="true"/>
    <col min="11011" max="11011" width="6.90833333333333" style="19" customWidth="true"/>
    <col min="11012" max="11012" width="15.0916666666667" style="19" customWidth="true"/>
    <col min="11013" max="11013" width="33.1833333333333" style="19" customWidth="true"/>
    <col min="11014" max="11015" width="11.3666666666667" style="19" customWidth="true"/>
    <col min="11016" max="11264" width="8.09166666666667" style="19"/>
    <col min="11265" max="11265" width="4.90833333333333" style="19" customWidth="true"/>
    <col min="11266" max="11266" width="23.275" style="19" customWidth="true"/>
    <col min="11267" max="11267" width="6.90833333333333" style="19" customWidth="true"/>
    <col min="11268" max="11268" width="15.0916666666667" style="19" customWidth="true"/>
    <col min="11269" max="11269" width="33.1833333333333" style="19" customWidth="true"/>
    <col min="11270" max="11271" width="11.3666666666667" style="19" customWidth="true"/>
    <col min="11272" max="11520" width="8.09166666666667" style="19"/>
    <col min="11521" max="11521" width="4.90833333333333" style="19" customWidth="true"/>
    <col min="11522" max="11522" width="23.275" style="19" customWidth="true"/>
    <col min="11523" max="11523" width="6.90833333333333" style="19" customWidth="true"/>
    <col min="11524" max="11524" width="15.0916666666667" style="19" customWidth="true"/>
    <col min="11525" max="11525" width="33.1833333333333" style="19" customWidth="true"/>
    <col min="11526" max="11527" width="11.3666666666667" style="19" customWidth="true"/>
    <col min="11528" max="11776" width="8.09166666666667" style="19"/>
    <col min="11777" max="11777" width="4.90833333333333" style="19" customWidth="true"/>
    <col min="11778" max="11778" width="23.275" style="19" customWidth="true"/>
    <col min="11779" max="11779" width="6.90833333333333" style="19" customWidth="true"/>
    <col min="11780" max="11780" width="15.0916666666667" style="19" customWidth="true"/>
    <col min="11781" max="11781" width="33.1833333333333" style="19" customWidth="true"/>
    <col min="11782" max="11783" width="11.3666666666667" style="19" customWidth="true"/>
    <col min="11784" max="12032" width="8.09166666666667" style="19"/>
    <col min="12033" max="12033" width="4.90833333333333" style="19" customWidth="true"/>
    <col min="12034" max="12034" width="23.275" style="19" customWidth="true"/>
    <col min="12035" max="12035" width="6.90833333333333" style="19" customWidth="true"/>
    <col min="12036" max="12036" width="15.0916666666667" style="19" customWidth="true"/>
    <col min="12037" max="12037" width="33.1833333333333" style="19" customWidth="true"/>
    <col min="12038" max="12039" width="11.3666666666667" style="19" customWidth="true"/>
    <col min="12040" max="12288" width="8.09166666666667" style="19"/>
    <col min="12289" max="12289" width="4.90833333333333" style="19" customWidth="true"/>
    <col min="12290" max="12290" width="23.275" style="19" customWidth="true"/>
    <col min="12291" max="12291" width="6.90833333333333" style="19" customWidth="true"/>
    <col min="12292" max="12292" width="15.0916666666667" style="19" customWidth="true"/>
    <col min="12293" max="12293" width="33.1833333333333" style="19" customWidth="true"/>
    <col min="12294" max="12295" width="11.3666666666667" style="19" customWidth="true"/>
    <col min="12296" max="12544" width="8.09166666666667" style="19"/>
    <col min="12545" max="12545" width="4.90833333333333" style="19" customWidth="true"/>
    <col min="12546" max="12546" width="23.275" style="19" customWidth="true"/>
    <col min="12547" max="12547" width="6.90833333333333" style="19" customWidth="true"/>
    <col min="12548" max="12548" width="15.0916666666667" style="19" customWidth="true"/>
    <col min="12549" max="12549" width="33.1833333333333" style="19" customWidth="true"/>
    <col min="12550" max="12551" width="11.3666666666667" style="19" customWidth="true"/>
    <col min="12552" max="12800" width="8.09166666666667" style="19"/>
    <col min="12801" max="12801" width="4.90833333333333" style="19" customWidth="true"/>
    <col min="12802" max="12802" width="23.275" style="19" customWidth="true"/>
    <col min="12803" max="12803" width="6.90833333333333" style="19" customWidth="true"/>
    <col min="12804" max="12804" width="15.0916666666667" style="19" customWidth="true"/>
    <col min="12805" max="12805" width="33.1833333333333" style="19" customWidth="true"/>
    <col min="12806" max="12807" width="11.3666666666667" style="19" customWidth="true"/>
    <col min="12808" max="13056" width="8.09166666666667" style="19"/>
    <col min="13057" max="13057" width="4.90833333333333" style="19" customWidth="true"/>
    <col min="13058" max="13058" width="23.275" style="19" customWidth="true"/>
    <col min="13059" max="13059" width="6.90833333333333" style="19" customWidth="true"/>
    <col min="13060" max="13060" width="15.0916666666667" style="19" customWidth="true"/>
    <col min="13061" max="13061" width="33.1833333333333" style="19" customWidth="true"/>
    <col min="13062" max="13063" width="11.3666666666667" style="19" customWidth="true"/>
    <col min="13064" max="13312" width="8.09166666666667" style="19"/>
    <col min="13313" max="13313" width="4.90833333333333" style="19" customWidth="true"/>
    <col min="13314" max="13314" width="23.275" style="19" customWidth="true"/>
    <col min="13315" max="13315" width="6.90833333333333" style="19" customWidth="true"/>
    <col min="13316" max="13316" width="15.0916666666667" style="19" customWidth="true"/>
    <col min="13317" max="13317" width="33.1833333333333" style="19" customWidth="true"/>
    <col min="13318" max="13319" width="11.3666666666667" style="19" customWidth="true"/>
    <col min="13320" max="13568" width="8.09166666666667" style="19"/>
    <col min="13569" max="13569" width="4.90833333333333" style="19" customWidth="true"/>
    <col min="13570" max="13570" width="23.275" style="19" customWidth="true"/>
    <col min="13571" max="13571" width="6.90833333333333" style="19" customWidth="true"/>
    <col min="13572" max="13572" width="15.0916666666667" style="19" customWidth="true"/>
    <col min="13573" max="13573" width="33.1833333333333" style="19" customWidth="true"/>
    <col min="13574" max="13575" width="11.3666666666667" style="19" customWidth="true"/>
    <col min="13576" max="13824" width="8.09166666666667" style="19"/>
    <col min="13825" max="13825" width="4.90833333333333" style="19" customWidth="true"/>
    <col min="13826" max="13826" width="23.275" style="19" customWidth="true"/>
    <col min="13827" max="13827" width="6.90833333333333" style="19" customWidth="true"/>
    <col min="13828" max="13828" width="15.0916666666667" style="19" customWidth="true"/>
    <col min="13829" max="13829" width="33.1833333333333" style="19" customWidth="true"/>
    <col min="13830" max="13831" width="11.3666666666667" style="19" customWidth="true"/>
    <col min="13832" max="14080" width="8.09166666666667" style="19"/>
    <col min="14081" max="14081" width="4.90833333333333" style="19" customWidth="true"/>
    <col min="14082" max="14082" width="23.275" style="19" customWidth="true"/>
    <col min="14083" max="14083" width="6.90833333333333" style="19" customWidth="true"/>
    <col min="14084" max="14084" width="15.0916666666667" style="19" customWidth="true"/>
    <col min="14085" max="14085" width="33.1833333333333" style="19" customWidth="true"/>
    <col min="14086" max="14087" width="11.3666666666667" style="19" customWidth="true"/>
    <col min="14088" max="14336" width="8.09166666666667" style="19"/>
    <col min="14337" max="14337" width="4.90833333333333" style="19" customWidth="true"/>
    <col min="14338" max="14338" width="23.275" style="19" customWidth="true"/>
    <col min="14339" max="14339" width="6.90833333333333" style="19" customWidth="true"/>
    <col min="14340" max="14340" width="15.0916666666667" style="19" customWidth="true"/>
    <col min="14341" max="14341" width="33.1833333333333" style="19" customWidth="true"/>
    <col min="14342" max="14343" width="11.3666666666667" style="19" customWidth="true"/>
    <col min="14344" max="14592" width="8.09166666666667" style="19"/>
    <col min="14593" max="14593" width="4.90833333333333" style="19" customWidth="true"/>
    <col min="14594" max="14594" width="23.275" style="19" customWidth="true"/>
    <col min="14595" max="14595" width="6.90833333333333" style="19" customWidth="true"/>
    <col min="14596" max="14596" width="15.0916666666667" style="19" customWidth="true"/>
    <col min="14597" max="14597" width="33.1833333333333" style="19" customWidth="true"/>
    <col min="14598" max="14599" width="11.3666666666667" style="19" customWidth="true"/>
    <col min="14600" max="14848" width="8.09166666666667" style="19"/>
    <col min="14849" max="14849" width="4.90833333333333" style="19" customWidth="true"/>
    <col min="14850" max="14850" width="23.275" style="19" customWidth="true"/>
    <col min="14851" max="14851" width="6.90833333333333" style="19" customWidth="true"/>
    <col min="14852" max="14852" width="15.0916666666667" style="19" customWidth="true"/>
    <col min="14853" max="14853" width="33.1833333333333" style="19" customWidth="true"/>
    <col min="14854" max="14855" width="11.3666666666667" style="19" customWidth="true"/>
    <col min="14856" max="15104" width="8.09166666666667" style="19"/>
    <col min="15105" max="15105" width="4.90833333333333" style="19" customWidth="true"/>
    <col min="15106" max="15106" width="23.275" style="19" customWidth="true"/>
    <col min="15107" max="15107" width="6.90833333333333" style="19" customWidth="true"/>
    <col min="15108" max="15108" width="15.0916666666667" style="19" customWidth="true"/>
    <col min="15109" max="15109" width="33.1833333333333" style="19" customWidth="true"/>
    <col min="15110" max="15111" width="11.3666666666667" style="19" customWidth="true"/>
    <col min="15112" max="15360" width="8.09166666666667" style="19"/>
    <col min="15361" max="15361" width="4.90833333333333" style="19" customWidth="true"/>
    <col min="15362" max="15362" width="23.275" style="19" customWidth="true"/>
    <col min="15363" max="15363" width="6.90833333333333" style="19" customWidth="true"/>
    <col min="15364" max="15364" width="15.0916666666667" style="19" customWidth="true"/>
    <col min="15365" max="15365" width="33.1833333333333" style="19" customWidth="true"/>
    <col min="15366" max="15367" width="11.3666666666667" style="19" customWidth="true"/>
    <col min="15368" max="15616" width="8.09166666666667" style="19"/>
    <col min="15617" max="15617" width="4.90833333333333" style="19" customWidth="true"/>
    <col min="15618" max="15618" width="23.275" style="19" customWidth="true"/>
    <col min="15619" max="15619" width="6.90833333333333" style="19" customWidth="true"/>
    <col min="15620" max="15620" width="15.0916666666667" style="19" customWidth="true"/>
    <col min="15621" max="15621" width="33.1833333333333" style="19" customWidth="true"/>
    <col min="15622" max="15623" width="11.3666666666667" style="19" customWidth="true"/>
    <col min="15624" max="15872" width="8.09166666666667" style="19"/>
    <col min="15873" max="15873" width="4.90833333333333" style="19" customWidth="true"/>
    <col min="15874" max="15874" width="23.275" style="19" customWidth="true"/>
    <col min="15875" max="15875" width="6.90833333333333" style="19" customWidth="true"/>
    <col min="15876" max="15876" width="15.0916666666667" style="19" customWidth="true"/>
    <col min="15877" max="15877" width="33.1833333333333" style="19" customWidth="true"/>
    <col min="15878" max="15879" width="11.3666666666667" style="19" customWidth="true"/>
    <col min="15880" max="16128" width="8.09166666666667" style="19"/>
    <col min="16129" max="16129" width="4.90833333333333" style="19" customWidth="true"/>
    <col min="16130" max="16130" width="23.275" style="19" customWidth="true"/>
    <col min="16131" max="16131" width="6.90833333333333" style="19" customWidth="true"/>
    <col min="16132" max="16132" width="15.0916666666667" style="19" customWidth="true"/>
    <col min="16133" max="16133" width="33.1833333333333" style="19" customWidth="true"/>
    <col min="16134" max="16135" width="11.3666666666667" style="19" customWidth="true"/>
    <col min="16136" max="16384" width="8.09166666666667" style="19"/>
  </cols>
  <sheetData>
    <row r="1" ht="51" customHeight="true" spans="1:5">
      <c r="A1" s="34" t="s">
        <v>349</v>
      </c>
      <c r="B1" s="23"/>
      <c r="C1" s="23"/>
      <c r="D1" s="25"/>
      <c r="E1" s="23"/>
    </row>
    <row r="2" s="1" customFormat="true" ht="13.5" spans="1:5">
      <c r="A2" s="5" t="s">
        <v>5</v>
      </c>
      <c r="B2" s="5" t="s">
        <v>6</v>
      </c>
      <c r="C2" s="5" t="s">
        <v>9</v>
      </c>
      <c r="D2" s="30"/>
      <c r="E2" s="5"/>
    </row>
    <row r="3" s="1" customFormat="true" ht="13.5" spans="1:5">
      <c r="A3" s="5"/>
      <c r="B3" s="5"/>
      <c r="C3" s="5"/>
      <c r="D3" s="30"/>
      <c r="E3" s="5"/>
    </row>
    <row r="4" s="1" customFormat="true" ht="27" spans="1:5">
      <c r="A4" s="5"/>
      <c r="B4" s="5"/>
      <c r="C4" s="5" t="s">
        <v>21</v>
      </c>
      <c r="D4" s="35" t="s">
        <v>347</v>
      </c>
      <c r="E4" s="5" t="s">
        <v>23</v>
      </c>
    </row>
    <row r="5" s="1" customFormat="true" ht="56.5" customHeight="true" spans="1:5">
      <c r="A5" s="6">
        <v>1</v>
      </c>
      <c r="B5" s="7" t="s">
        <v>224</v>
      </c>
      <c r="C5" s="36">
        <f>VLOOKUP(B5,'2024年度会计师事务所从事证券服务业务基本信息'!$B$6:$O$103,6,0)</f>
        <v>17</v>
      </c>
      <c r="D5" s="37">
        <f>VLOOKUP(B5,'2024年度会计师事务所从事证券服务业务基本信息'!$B$6:$O$103,7,0)</f>
        <v>123.75</v>
      </c>
      <c r="E5" s="8" t="str">
        <f>VLOOKUP(B5,'2024年度会计师事务所从事证券服务业务基本信息'!$B$6:$O$103,8,0)</f>
        <v>制造业（13）、租赁和商务服务业（2）、科学研究和技术服务业（2）</v>
      </c>
    </row>
    <row r="6" s="1" customFormat="true" ht="40.5" spans="1:5">
      <c r="A6" s="6">
        <v>2</v>
      </c>
      <c r="B6" s="11" t="s">
        <v>147</v>
      </c>
      <c r="C6" s="36">
        <f>VLOOKUP(B6,'2024年度会计师事务所从事证券服务业务基本信息'!$B$6:$O$103,6,0)</f>
        <v>8</v>
      </c>
      <c r="D6" s="37">
        <f>VLOOKUP(B6,'2024年度会计师事务所从事证券服务业务基本信息'!$B$6:$O$103,7,0)</f>
        <v>75.4258</v>
      </c>
      <c r="E6" s="8" t="str">
        <f>VLOOKUP(B6,'2024年度会计师事务所从事证券服务业务基本信息'!$B$6:$O$103,8,0)</f>
        <v>制造业（4）、科学研究和技术服务业（2）、文化、体育和娱乐业（1）、信息传输、软件和信息技术服务业（1）</v>
      </c>
    </row>
    <row r="7" s="1" customFormat="true" ht="27" spans="1:5">
      <c r="A7" s="6">
        <v>3</v>
      </c>
      <c r="B7" s="7" t="s">
        <v>90</v>
      </c>
      <c r="C7" s="36">
        <f>VLOOKUP(B7,'2024年度会计师事务所从事证券服务业务基本信息'!$B$6:$O$103,6,0)</f>
        <v>7</v>
      </c>
      <c r="D7" s="37">
        <f>VLOOKUP(B7,'2024年度会计师事务所从事证券服务业务基本信息'!$B$6:$O$103,7,0)</f>
        <v>27.44</v>
      </c>
      <c r="E7" s="8" t="str">
        <f>VLOOKUP(B7,'2024年度会计师事务所从事证券服务业务基本信息'!$B$6:$O$103,8,0)</f>
        <v>制造业（6）、信息传输、软件和信息技术服务业（1）</v>
      </c>
    </row>
    <row r="8" s="1" customFormat="true" ht="27" spans="1:5">
      <c r="A8" s="6">
        <v>4</v>
      </c>
      <c r="B8" s="7" t="s">
        <v>167</v>
      </c>
      <c r="C8" s="36">
        <f>VLOOKUP(B8,'2024年度会计师事务所从事证券服务业务基本信息'!$B$6:$O$103,6,0)</f>
        <v>5</v>
      </c>
      <c r="D8" s="37">
        <f>VLOOKUP(B8,'2024年度会计师事务所从事证券服务业务基本信息'!$B$6:$O$103,7,0)</f>
        <v>24.73443461</v>
      </c>
      <c r="E8" s="8" t="str">
        <f>VLOOKUP(B8,'2024年度会计师事务所从事证券服务业务基本信息'!$B$6:$O$103,8,0)</f>
        <v>制造业（3）、信息传输、软件和信息技术服务业（1）、建筑业（1）</v>
      </c>
    </row>
    <row r="9" s="1" customFormat="true" ht="40.5" spans="1:5">
      <c r="A9" s="6">
        <v>5</v>
      </c>
      <c r="B9" s="7" t="s">
        <v>247</v>
      </c>
      <c r="C9" s="36">
        <f>VLOOKUP(B9,'2024年度会计师事务所从事证券服务业务基本信息'!$B$6:$O$103,6,0)</f>
        <v>4</v>
      </c>
      <c r="D9" s="37">
        <f>VLOOKUP(B9,'2024年度会计师事务所从事证券服务业务基本信息'!$B$6:$O$103,7,0)</f>
        <v>50.0218</v>
      </c>
      <c r="E9" s="8" t="str">
        <f>VLOOKUP(B9,'2024年度会计师事务所从事证券服务业务基本信息'!$B$6:$O$103,8,0)</f>
        <v>水利环境和公共设施管理业（2）、制造业（1）、信息传输、软件和信息技术服务业（1）</v>
      </c>
    </row>
    <row r="10" s="1" customFormat="true" ht="40.5" spans="1:5">
      <c r="A10" s="6">
        <v>6</v>
      </c>
      <c r="B10" s="7" t="s">
        <v>280</v>
      </c>
      <c r="C10" s="36">
        <f>VLOOKUP(B10,'2024年度会计师事务所从事证券服务业务基本信息'!$B$6:$O$103,6,0)</f>
        <v>3</v>
      </c>
      <c r="D10" s="37">
        <f>VLOOKUP(B10,'2024年度会计师事务所从事证券服务业务基本信息'!$B$6:$O$103,7,0)</f>
        <v>22.36</v>
      </c>
      <c r="E10" s="8" t="str">
        <f>VLOOKUP(B10,'2024年度会计师事务所从事证券服务业务基本信息'!$B$6:$O$103,8,0)</f>
        <v>制造业（1）、信息传输、软件和信息技术服务业（1）、科学研究和技术服务业（1）</v>
      </c>
    </row>
    <row r="11" s="1" customFormat="true" ht="27" spans="1:5">
      <c r="A11" s="6">
        <v>7</v>
      </c>
      <c r="B11" s="7" t="s">
        <v>275</v>
      </c>
      <c r="C11" s="36">
        <f>VLOOKUP(B11,'2024年度会计师事务所从事证券服务业务基本信息'!$B$6:$O$103,6,0)</f>
        <v>2</v>
      </c>
      <c r="D11" s="37">
        <f>VLOOKUP(B11,'2024年度会计师事务所从事证券服务业务基本信息'!$B$6:$O$103,7,0)</f>
        <v>16.52</v>
      </c>
      <c r="E11" s="8" t="str">
        <f>VLOOKUP(B11,'2024年度会计师事务所从事证券服务业务基本信息'!$B$6:$O$103,8,0)</f>
        <v>科学研究和技术服务业（2）</v>
      </c>
    </row>
    <row r="12" s="1" customFormat="true" ht="27" spans="1:5">
      <c r="A12" s="6">
        <v>8</v>
      </c>
      <c r="B12" s="7" t="s">
        <v>326</v>
      </c>
      <c r="C12" s="36">
        <f>VLOOKUP(B12,'2024年度会计师事务所从事证券服务业务基本信息'!$B$6:$O$103,6,0)</f>
        <v>2</v>
      </c>
      <c r="D12" s="37">
        <f>VLOOKUP(B12,'2024年度会计师事务所从事证券服务业务基本信息'!$B$6:$O$103,7,0)</f>
        <v>17.26</v>
      </c>
      <c r="E12" s="8" t="str">
        <f>VLOOKUP(B12,'2024年度会计师事务所从事证券服务业务基本信息'!$B$6:$O$103,8,0)</f>
        <v>制造业（2）</v>
      </c>
    </row>
    <row r="13" s="1" customFormat="true" ht="27" spans="1:5">
      <c r="A13" s="6">
        <v>9</v>
      </c>
      <c r="B13" s="7" t="s">
        <v>220</v>
      </c>
      <c r="C13" s="36">
        <f>VLOOKUP(B13,'2024年度会计师事务所从事证券服务业务基本信息'!$B$6:$O$103,6,0)</f>
        <v>2</v>
      </c>
      <c r="D13" s="37">
        <f>VLOOKUP(B13,'2024年度会计师事务所从事证券服务业务基本信息'!$B$6:$O$103,7,0)</f>
        <v>58.21</v>
      </c>
      <c r="E13" s="8" t="str">
        <f>VLOOKUP(B13,'2024年度会计师事务所从事证券服务业务基本信息'!$B$6:$O$103,8,0)</f>
        <v>制造业（2）</v>
      </c>
    </row>
    <row r="14" s="1" customFormat="true" ht="27" spans="1:5">
      <c r="A14" s="6">
        <v>10</v>
      </c>
      <c r="B14" s="7" t="s">
        <v>319</v>
      </c>
      <c r="C14" s="36">
        <f>VLOOKUP(B14,'2024年度会计师事务所从事证券服务业务基本信息'!$B$6:$O$103,6,0)</f>
        <v>2</v>
      </c>
      <c r="D14" s="37">
        <f>VLOOKUP(B14,'2024年度会计师事务所从事证券服务业务基本信息'!$B$6:$O$103,7,0)</f>
        <v>14.5635</v>
      </c>
      <c r="E14" s="8" t="str">
        <f>VLOOKUP(B14,'2024年度会计师事务所从事证券服务业务基本信息'!$B$6:$O$103,8,0)</f>
        <v>制造业（1）、农、林、牧、渔业（1）</v>
      </c>
    </row>
    <row r="15" s="1" customFormat="true" ht="27" spans="1:5">
      <c r="A15" s="6">
        <v>11</v>
      </c>
      <c r="B15" s="7" t="s">
        <v>103</v>
      </c>
      <c r="C15" s="36">
        <f>VLOOKUP(B15,'2024年度会计师事务所从事证券服务业务基本信息'!$B$6:$O$103,6,0)</f>
        <v>2</v>
      </c>
      <c r="D15" s="37">
        <f>VLOOKUP(B15,'2024年度会计师事务所从事证券服务业务基本信息'!$B$6:$O$103,7,0)</f>
        <v>11.36</v>
      </c>
      <c r="E15" s="8" t="str">
        <f>VLOOKUP(B15,'2024年度会计师事务所从事证券服务业务基本信息'!$B$6:$O$103,8,0)</f>
        <v>制造业（2）</v>
      </c>
    </row>
    <row r="16" s="1" customFormat="true" ht="27" spans="1:5">
      <c r="A16" s="6">
        <v>12</v>
      </c>
      <c r="B16" s="10" t="s">
        <v>324</v>
      </c>
      <c r="C16" s="36">
        <f>VLOOKUP(B16,'2024年度会计师事务所从事证券服务业务基本信息'!$B$6:$O$103,6,0)</f>
        <v>0</v>
      </c>
      <c r="D16" s="37">
        <f>VLOOKUP(B16,'2024年度会计师事务所从事证券服务业务基本信息'!$B$6:$O$103,7,0)</f>
        <v>0</v>
      </c>
      <c r="E16" s="8">
        <f>VLOOKUP(B16,'2024年度会计师事务所从事证券服务业务基本信息'!$B$6:$O$103,8,0)</f>
        <v>0</v>
      </c>
    </row>
    <row r="17" s="1" customFormat="true" ht="27" spans="1:5">
      <c r="A17" s="6">
        <v>13</v>
      </c>
      <c r="B17" s="7" t="s">
        <v>303</v>
      </c>
      <c r="C17" s="36">
        <f>VLOOKUP(B17,'2024年度会计师事务所从事证券服务业务基本信息'!$B$6:$O$103,6,0)</f>
        <v>1</v>
      </c>
      <c r="D17" s="37">
        <f>VLOOKUP(B17,'2024年度会计师事务所从事证券服务业务基本信息'!$B$6:$O$103,7,0)</f>
        <v>4.2942</v>
      </c>
      <c r="E17" s="8" t="str">
        <f>VLOOKUP(B17,'2024年度会计师事务所从事证券服务业务基本信息'!$B$6:$O$103,8,0)</f>
        <v>制造业（1）</v>
      </c>
    </row>
    <row r="18" s="1" customFormat="true" ht="27" spans="1:5">
      <c r="A18" s="6">
        <v>14</v>
      </c>
      <c r="B18" s="7" t="s">
        <v>307</v>
      </c>
      <c r="C18" s="36">
        <f>VLOOKUP(B18,'2024年度会计师事务所从事证券服务业务基本信息'!$B$6:$O$103,6,0)</f>
        <v>1</v>
      </c>
      <c r="D18" s="37">
        <f>VLOOKUP(B18,'2024年度会计师事务所从事证券服务业务基本信息'!$B$6:$O$103,7,0)</f>
        <v>0.81</v>
      </c>
      <c r="E18" s="8" t="str">
        <f>VLOOKUP(B18,'2024年度会计师事务所从事证券服务业务基本信息'!$B$6:$O$103,8,0)</f>
        <v>制造业（1）</v>
      </c>
    </row>
    <row r="19" s="1" customFormat="true" ht="27" spans="1:5">
      <c r="A19" s="6">
        <v>15</v>
      </c>
      <c r="B19" s="7" t="s">
        <v>75</v>
      </c>
      <c r="C19" s="36">
        <f>VLOOKUP(B19,'2024年度会计师事务所从事证券服务业务基本信息'!$B$6:$O$103,6,0)</f>
        <v>1</v>
      </c>
      <c r="D19" s="37">
        <f>VLOOKUP(B19,'2024年度会计师事务所从事证券服务业务基本信息'!$B$6:$O$103,7,0)</f>
        <v>1.687170022</v>
      </c>
      <c r="E19" s="8" t="str">
        <f>VLOOKUP(B19,'2024年度会计师事务所从事证券服务业务基本信息'!$B$6:$O$103,8,0)</f>
        <v>信息传输、软件和信息技术服务业（1）</v>
      </c>
    </row>
    <row r="20" s="1" customFormat="true" ht="27" spans="1:5">
      <c r="A20" s="6">
        <v>16</v>
      </c>
      <c r="B20" s="7" t="s">
        <v>152</v>
      </c>
      <c r="C20" s="36">
        <f>VLOOKUP(B20,'2024年度会计师事务所从事证券服务业务基本信息'!$B$6:$O$103,6,0)</f>
        <v>1</v>
      </c>
      <c r="D20" s="37">
        <f>VLOOKUP(B20,'2024年度会计师事务所从事证券服务业务基本信息'!$B$6:$O$103,7,0)</f>
        <v>2.16</v>
      </c>
      <c r="E20" s="8" t="str">
        <f>VLOOKUP(B20,'2024年度会计师事务所从事证券服务业务基本信息'!$B$6:$O$103,8,0)</f>
        <v>制造业（1）</v>
      </c>
    </row>
    <row r="21" s="1" customFormat="true" ht="27" spans="1:5">
      <c r="A21" s="6">
        <v>17</v>
      </c>
      <c r="B21" s="7" t="s">
        <v>86</v>
      </c>
      <c r="C21" s="36">
        <f>VLOOKUP(B21,'2024年度会计师事务所从事证券服务业务基本信息'!$B$6:$O$103,6,0)</f>
        <v>1</v>
      </c>
      <c r="D21" s="37">
        <f>VLOOKUP(B21,'2024年度会计师事务所从事证券服务业务基本信息'!$B$6:$O$103,7,0)</f>
        <v>2.99</v>
      </c>
      <c r="E21" s="8" t="str">
        <f>VLOOKUP(B21,'2024年度会计师事务所从事证券服务业务基本信息'!$B$6:$O$103,8,0)</f>
        <v>制造业（1）</v>
      </c>
    </row>
    <row r="22" s="1" customFormat="true" ht="27" spans="1:5">
      <c r="A22" s="6">
        <v>18</v>
      </c>
      <c r="B22" s="7" t="s">
        <v>139</v>
      </c>
      <c r="C22" s="36">
        <f>VLOOKUP(B22,'2024年度会计师事务所从事证券服务业务基本信息'!$B$6:$O$103,6,0)</f>
        <v>1</v>
      </c>
      <c r="D22" s="37">
        <f>VLOOKUP(B22,'2024年度会计师事务所从事证券服务业务基本信息'!$B$6:$O$103,7,0)</f>
        <v>8.0844</v>
      </c>
      <c r="E22" s="8" t="str">
        <f>VLOOKUP(B22,'2024年度会计师事务所从事证券服务业务基本信息'!$B$6:$O$103,8,0)</f>
        <v>制造业（1）</v>
      </c>
    </row>
    <row r="23" s="1" customFormat="true" ht="27" spans="1:5">
      <c r="A23" s="6">
        <v>19</v>
      </c>
      <c r="B23" s="7" t="s">
        <v>185</v>
      </c>
      <c r="C23" s="36">
        <f>VLOOKUP(B23,'2024年度会计师事务所从事证券服务业务基本信息'!$B$6:$O$103,6,0)</f>
        <v>1</v>
      </c>
      <c r="D23" s="37">
        <f>VLOOKUP(B23,'2024年度会计师事务所从事证券服务业务基本信息'!$B$6:$O$103,7,0)</f>
        <v>8.0878</v>
      </c>
      <c r="E23" s="8" t="str">
        <f>VLOOKUP(B23,'2024年度会计师事务所从事证券服务业务基本信息'!$B$6:$O$103,8,0)</f>
        <v>批发和零售业（1）</v>
      </c>
    </row>
    <row r="24" s="1" customFormat="true" ht="27" spans="1:5">
      <c r="A24" s="6">
        <v>20</v>
      </c>
      <c r="B24" s="12" t="s">
        <v>82</v>
      </c>
      <c r="C24" s="36">
        <f>VLOOKUP(B24,'2024年度会计师事务所从事证券服务业务基本信息'!$B$6:$O$103,6,0)</f>
        <v>1</v>
      </c>
      <c r="D24" s="37">
        <f>VLOOKUP(B24,'2024年度会计师事务所从事证券服务业务基本信息'!$B$6:$O$103,7,0)</f>
        <v>338.72</v>
      </c>
      <c r="E24" s="8" t="str">
        <f>VLOOKUP(B24,'2024年度会计师事务所从事证券服务业务基本信息'!$B$6:$O$103,8,0)</f>
        <v>批发和零售业（1）</v>
      </c>
    </row>
    <row r="25" s="1" customFormat="true" ht="27" spans="1:5">
      <c r="A25" s="6">
        <v>21</v>
      </c>
      <c r="B25" s="7" t="s">
        <v>125</v>
      </c>
      <c r="C25" s="36">
        <f>VLOOKUP(B25,'2024年度会计师事务所从事证券服务业务基本信息'!$B$6:$O$103,6,0)</f>
        <v>1</v>
      </c>
      <c r="D25" s="37">
        <f>VLOOKUP(B25,'2024年度会计师事务所从事证券服务业务基本信息'!$B$6:$O$103,7,0)</f>
        <v>1.56</v>
      </c>
      <c r="E25" s="8" t="str">
        <f>VLOOKUP(B25,'2024年度会计师事务所从事证券服务业务基本信息'!$B$6:$O$103,8,0)</f>
        <v>制造业（1）</v>
      </c>
    </row>
    <row r="26" s="1" customFormat="true" ht="27" spans="1:5">
      <c r="A26" s="6">
        <v>22</v>
      </c>
      <c r="B26" s="7" t="s">
        <v>40</v>
      </c>
      <c r="C26" s="36">
        <f>VLOOKUP(B26,'2024年度会计师事务所从事证券服务业务基本信息'!$B$6:$O$103,6,0)</f>
        <v>1</v>
      </c>
      <c r="D26" s="37">
        <f>VLOOKUP(B26,'2024年度会计师事务所从事证券服务业务基本信息'!$B$6:$O$103,7,0)</f>
        <v>6.4937</v>
      </c>
      <c r="E26" s="8" t="str">
        <f>VLOOKUP(B26,'2024年度会计师事务所从事证券服务业务基本信息'!$B$6:$O$103,8,0)</f>
        <v>制造业（1）</v>
      </c>
    </row>
    <row r="27" s="1" customFormat="true" ht="27" spans="1:5">
      <c r="A27" s="6">
        <v>23</v>
      </c>
      <c r="B27" s="7" t="s">
        <v>129</v>
      </c>
      <c r="C27" s="36">
        <f>VLOOKUP(B27,'2024年度会计师事务所从事证券服务业务基本信息'!$B$6:$O$103,6,0)</f>
        <v>1</v>
      </c>
      <c r="D27" s="37">
        <f>VLOOKUP(B27,'2024年度会计师事务所从事证券服务业务基本信息'!$B$6:$O$103,7,0)</f>
        <v>9.232</v>
      </c>
      <c r="E27" s="8" t="str">
        <f>VLOOKUP(B27,'2024年度会计师事务所从事证券服务业务基本信息'!$B$6:$O$103,8,0)</f>
        <v>制造业（1）</v>
      </c>
    </row>
    <row r="28" s="17" customFormat="true" ht="80" customHeight="true" spans="1:256">
      <c r="A28" s="15" t="s">
        <v>350</v>
      </c>
      <c r="B28" s="15"/>
      <c r="C28" s="15"/>
      <c r="D28" s="33"/>
      <c r="E28" s="1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3.5" spans="1:5">
      <c r="A29" s="1"/>
      <c r="B29" s="1"/>
      <c r="C29" s="1"/>
      <c r="D29" s="38"/>
      <c r="E29" s="1"/>
    </row>
    <row r="30" ht="13.5" spans="1:5">
      <c r="A30" s="1"/>
      <c r="B30" s="1"/>
      <c r="C30" s="1"/>
      <c r="D30" s="38"/>
      <c r="E30" s="1"/>
    </row>
    <row r="31" ht="13.5" spans="1:5">
      <c r="A31" s="1"/>
      <c r="B31" s="1"/>
      <c r="C31" s="1"/>
      <c r="D31" s="38"/>
      <c r="E31" s="1"/>
    </row>
    <row r="33" s="1" customFormat="true" spans="4:14">
      <c r="D33" s="38"/>
      <c r="J33" s="19"/>
      <c r="K33" s="19"/>
      <c r="L33" s="19"/>
      <c r="M33" s="19"/>
      <c r="N33" s="19"/>
    </row>
  </sheetData>
  <mergeCells count="5">
    <mergeCell ref="A1:E1"/>
    <mergeCell ref="A28:E28"/>
    <mergeCell ref="A2:A4"/>
    <mergeCell ref="B2:B4"/>
    <mergeCell ref="C2:E3"/>
  </mergeCells>
  <pageMargins left="0.751388888888889" right="0.751388888888889" top="1" bottom="1" header="0.5" footer="0.5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5"/>
  <sheetViews>
    <sheetView workbookViewId="0">
      <selection activeCell="D5" sqref="D5:D94"/>
    </sheetView>
  </sheetViews>
  <sheetFormatPr defaultColWidth="8.09166666666667" defaultRowHeight="14.25"/>
  <cols>
    <col min="1" max="1" width="4.90833333333333" style="19" customWidth="true"/>
    <col min="2" max="2" width="22.6333333333333" style="20" customWidth="true"/>
    <col min="3" max="3" width="6.90833333333333" style="21" customWidth="true"/>
    <col min="4" max="4" width="14.4583333333333" style="22" customWidth="true"/>
    <col min="5" max="5" width="35" style="19" customWidth="true"/>
    <col min="6" max="6" width="8.09166666666667" style="19"/>
    <col min="7" max="7" width="11.3666666666667" style="19" customWidth="true"/>
    <col min="8" max="256" width="8.09166666666667" style="19"/>
    <col min="257" max="257" width="4.90833333333333" style="19" customWidth="true"/>
    <col min="258" max="258" width="22.6333333333333" style="19" customWidth="true"/>
    <col min="259" max="259" width="6.90833333333333" style="19" customWidth="true"/>
    <col min="260" max="260" width="14.4583333333333" style="19" customWidth="true"/>
    <col min="261" max="261" width="35" style="19" customWidth="true"/>
    <col min="262" max="262" width="8.09166666666667" style="19"/>
    <col min="263" max="263" width="11.3666666666667" style="19" customWidth="true"/>
    <col min="264" max="512" width="8.09166666666667" style="19"/>
    <col min="513" max="513" width="4.90833333333333" style="19" customWidth="true"/>
    <col min="514" max="514" width="22.6333333333333" style="19" customWidth="true"/>
    <col min="515" max="515" width="6.90833333333333" style="19" customWidth="true"/>
    <col min="516" max="516" width="14.4583333333333" style="19" customWidth="true"/>
    <col min="517" max="517" width="35" style="19" customWidth="true"/>
    <col min="518" max="518" width="8.09166666666667" style="19"/>
    <col min="519" max="519" width="11.3666666666667" style="19" customWidth="true"/>
    <col min="520" max="768" width="8.09166666666667" style="19"/>
    <col min="769" max="769" width="4.90833333333333" style="19" customWidth="true"/>
    <col min="770" max="770" width="22.6333333333333" style="19" customWidth="true"/>
    <col min="771" max="771" width="6.90833333333333" style="19" customWidth="true"/>
    <col min="772" max="772" width="14.4583333333333" style="19" customWidth="true"/>
    <col min="773" max="773" width="35" style="19" customWidth="true"/>
    <col min="774" max="774" width="8.09166666666667" style="19"/>
    <col min="775" max="775" width="11.3666666666667" style="19" customWidth="true"/>
    <col min="776" max="1024" width="8.09166666666667" style="19"/>
    <col min="1025" max="1025" width="4.90833333333333" style="19" customWidth="true"/>
    <col min="1026" max="1026" width="22.6333333333333" style="19" customWidth="true"/>
    <col min="1027" max="1027" width="6.90833333333333" style="19" customWidth="true"/>
    <col min="1028" max="1028" width="14.4583333333333" style="19" customWidth="true"/>
    <col min="1029" max="1029" width="35" style="19" customWidth="true"/>
    <col min="1030" max="1030" width="8.09166666666667" style="19"/>
    <col min="1031" max="1031" width="11.3666666666667" style="19" customWidth="true"/>
    <col min="1032" max="1280" width="8.09166666666667" style="19"/>
    <col min="1281" max="1281" width="4.90833333333333" style="19" customWidth="true"/>
    <col min="1282" max="1282" width="22.6333333333333" style="19" customWidth="true"/>
    <col min="1283" max="1283" width="6.90833333333333" style="19" customWidth="true"/>
    <col min="1284" max="1284" width="14.4583333333333" style="19" customWidth="true"/>
    <col min="1285" max="1285" width="35" style="19" customWidth="true"/>
    <col min="1286" max="1286" width="8.09166666666667" style="19"/>
    <col min="1287" max="1287" width="11.3666666666667" style="19" customWidth="true"/>
    <col min="1288" max="1536" width="8.09166666666667" style="19"/>
    <col min="1537" max="1537" width="4.90833333333333" style="19" customWidth="true"/>
    <col min="1538" max="1538" width="22.6333333333333" style="19" customWidth="true"/>
    <col min="1539" max="1539" width="6.90833333333333" style="19" customWidth="true"/>
    <col min="1540" max="1540" width="14.4583333333333" style="19" customWidth="true"/>
    <col min="1541" max="1541" width="35" style="19" customWidth="true"/>
    <col min="1542" max="1542" width="8.09166666666667" style="19"/>
    <col min="1543" max="1543" width="11.3666666666667" style="19" customWidth="true"/>
    <col min="1544" max="1792" width="8.09166666666667" style="19"/>
    <col min="1793" max="1793" width="4.90833333333333" style="19" customWidth="true"/>
    <col min="1794" max="1794" width="22.6333333333333" style="19" customWidth="true"/>
    <col min="1795" max="1795" width="6.90833333333333" style="19" customWidth="true"/>
    <col min="1796" max="1796" width="14.4583333333333" style="19" customWidth="true"/>
    <col min="1797" max="1797" width="35" style="19" customWidth="true"/>
    <col min="1798" max="1798" width="8.09166666666667" style="19"/>
    <col min="1799" max="1799" width="11.3666666666667" style="19" customWidth="true"/>
    <col min="1800" max="2048" width="8.09166666666667" style="19"/>
    <col min="2049" max="2049" width="4.90833333333333" style="19" customWidth="true"/>
    <col min="2050" max="2050" width="22.6333333333333" style="19" customWidth="true"/>
    <col min="2051" max="2051" width="6.90833333333333" style="19" customWidth="true"/>
    <col min="2052" max="2052" width="14.4583333333333" style="19" customWidth="true"/>
    <col min="2053" max="2053" width="35" style="19" customWidth="true"/>
    <col min="2054" max="2054" width="8.09166666666667" style="19"/>
    <col min="2055" max="2055" width="11.3666666666667" style="19" customWidth="true"/>
    <col min="2056" max="2304" width="8.09166666666667" style="19"/>
    <col min="2305" max="2305" width="4.90833333333333" style="19" customWidth="true"/>
    <col min="2306" max="2306" width="22.6333333333333" style="19" customWidth="true"/>
    <col min="2307" max="2307" width="6.90833333333333" style="19" customWidth="true"/>
    <col min="2308" max="2308" width="14.4583333333333" style="19" customWidth="true"/>
    <col min="2309" max="2309" width="35" style="19" customWidth="true"/>
    <col min="2310" max="2310" width="8.09166666666667" style="19"/>
    <col min="2311" max="2311" width="11.3666666666667" style="19" customWidth="true"/>
    <col min="2312" max="2560" width="8.09166666666667" style="19"/>
    <col min="2561" max="2561" width="4.90833333333333" style="19" customWidth="true"/>
    <col min="2562" max="2562" width="22.6333333333333" style="19" customWidth="true"/>
    <col min="2563" max="2563" width="6.90833333333333" style="19" customWidth="true"/>
    <col min="2564" max="2564" width="14.4583333333333" style="19" customWidth="true"/>
    <col min="2565" max="2565" width="35" style="19" customWidth="true"/>
    <col min="2566" max="2566" width="8.09166666666667" style="19"/>
    <col min="2567" max="2567" width="11.3666666666667" style="19" customWidth="true"/>
    <col min="2568" max="2816" width="8.09166666666667" style="19"/>
    <col min="2817" max="2817" width="4.90833333333333" style="19" customWidth="true"/>
    <col min="2818" max="2818" width="22.6333333333333" style="19" customWidth="true"/>
    <col min="2819" max="2819" width="6.90833333333333" style="19" customWidth="true"/>
    <col min="2820" max="2820" width="14.4583333333333" style="19" customWidth="true"/>
    <col min="2821" max="2821" width="35" style="19" customWidth="true"/>
    <col min="2822" max="2822" width="8.09166666666667" style="19"/>
    <col min="2823" max="2823" width="11.3666666666667" style="19" customWidth="true"/>
    <col min="2824" max="3072" width="8.09166666666667" style="19"/>
    <col min="3073" max="3073" width="4.90833333333333" style="19" customWidth="true"/>
    <col min="3074" max="3074" width="22.6333333333333" style="19" customWidth="true"/>
    <col min="3075" max="3075" width="6.90833333333333" style="19" customWidth="true"/>
    <col min="3076" max="3076" width="14.4583333333333" style="19" customWidth="true"/>
    <col min="3077" max="3077" width="35" style="19" customWidth="true"/>
    <col min="3078" max="3078" width="8.09166666666667" style="19"/>
    <col min="3079" max="3079" width="11.3666666666667" style="19" customWidth="true"/>
    <col min="3080" max="3328" width="8.09166666666667" style="19"/>
    <col min="3329" max="3329" width="4.90833333333333" style="19" customWidth="true"/>
    <col min="3330" max="3330" width="22.6333333333333" style="19" customWidth="true"/>
    <col min="3331" max="3331" width="6.90833333333333" style="19" customWidth="true"/>
    <col min="3332" max="3332" width="14.4583333333333" style="19" customWidth="true"/>
    <col min="3333" max="3333" width="35" style="19" customWidth="true"/>
    <col min="3334" max="3334" width="8.09166666666667" style="19"/>
    <col min="3335" max="3335" width="11.3666666666667" style="19" customWidth="true"/>
    <col min="3336" max="3584" width="8.09166666666667" style="19"/>
    <col min="3585" max="3585" width="4.90833333333333" style="19" customWidth="true"/>
    <col min="3586" max="3586" width="22.6333333333333" style="19" customWidth="true"/>
    <col min="3587" max="3587" width="6.90833333333333" style="19" customWidth="true"/>
    <col min="3588" max="3588" width="14.4583333333333" style="19" customWidth="true"/>
    <col min="3589" max="3589" width="35" style="19" customWidth="true"/>
    <col min="3590" max="3590" width="8.09166666666667" style="19"/>
    <col min="3591" max="3591" width="11.3666666666667" style="19" customWidth="true"/>
    <col min="3592" max="3840" width="8.09166666666667" style="19"/>
    <col min="3841" max="3841" width="4.90833333333333" style="19" customWidth="true"/>
    <col min="3842" max="3842" width="22.6333333333333" style="19" customWidth="true"/>
    <col min="3843" max="3843" width="6.90833333333333" style="19" customWidth="true"/>
    <col min="3844" max="3844" width="14.4583333333333" style="19" customWidth="true"/>
    <col min="3845" max="3845" width="35" style="19" customWidth="true"/>
    <col min="3846" max="3846" width="8.09166666666667" style="19"/>
    <col min="3847" max="3847" width="11.3666666666667" style="19" customWidth="true"/>
    <col min="3848" max="4096" width="8.09166666666667" style="19"/>
    <col min="4097" max="4097" width="4.90833333333333" style="19" customWidth="true"/>
    <col min="4098" max="4098" width="22.6333333333333" style="19" customWidth="true"/>
    <col min="4099" max="4099" width="6.90833333333333" style="19" customWidth="true"/>
    <col min="4100" max="4100" width="14.4583333333333" style="19" customWidth="true"/>
    <col min="4101" max="4101" width="35" style="19" customWidth="true"/>
    <col min="4102" max="4102" width="8.09166666666667" style="19"/>
    <col min="4103" max="4103" width="11.3666666666667" style="19" customWidth="true"/>
    <col min="4104" max="4352" width="8.09166666666667" style="19"/>
    <col min="4353" max="4353" width="4.90833333333333" style="19" customWidth="true"/>
    <col min="4354" max="4354" width="22.6333333333333" style="19" customWidth="true"/>
    <col min="4355" max="4355" width="6.90833333333333" style="19" customWidth="true"/>
    <col min="4356" max="4356" width="14.4583333333333" style="19" customWidth="true"/>
    <col min="4357" max="4357" width="35" style="19" customWidth="true"/>
    <col min="4358" max="4358" width="8.09166666666667" style="19"/>
    <col min="4359" max="4359" width="11.3666666666667" style="19" customWidth="true"/>
    <col min="4360" max="4608" width="8.09166666666667" style="19"/>
    <col min="4609" max="4609" width="4.90833333333333" style="19" customWidth="true"/>
    <col min="4610" max="4610" width="22.6333333333333" style="19" customWidth="true"/>
    <col min="4611" max="4611" width="6.90833333333333" style="19" customWidth="true"/>
    <col min="4612" max="4612" width="14.4583333333333" style="19" customWidth="true"/>
    <col min="4613" max="4613" width="35" style="19" customWidth="true"/>
    <col min="4614" max="4614" width="8.09166666666667" style="19"/>
    <col min="4615" max="4615" width="11.3666666666667" style="19" customWidth="true"/>
    <col min="4616" max="4864" width="8.09166666666667" style="19"/>
    <col min="4865" max="4865" width="4.90833333333333" style="19" customWidth="true"/>
    <col min="4866" max="4866" width="22.6333333333333" style="19" customWidth="true"/>
    <col min="4867" max="4867" width="6.90833333333333" style="19" customWidth="true"/>
    <col min="4868" max="4868" width="14.4583333333333" style="19" customWidth="true"/>
    <col min="4869" max="4869" width="35" style="19" customWidth="true"/>
    <col min="4870" max="4870" width="8.09166666666667" style="19"/>
    <col min="4871" max="4871" width="11.3666666666667" style="19" customWidth="true"/>
    <col min="4872" max="5120" width="8.09166666666667" style="19"/>
    <col min="5121" max="5121" width="4.90833333333333" style="19" customWidth="true"/>
    <col min="5122" max="5122" width="22.6333333333333" style="19" customWidth="true"/>
    <col min="5123" max="5123" width="6.90833333333333" style="19" customWidth="true"/>
    <col min="5124" max="5124" width="14.4583333333333" style="19" customWidth="true"/>
    <col min="5125" max="5125" width="35" style="19" customWidth="true"/>
    <col min="5126" max="5126" width="8.09166666666667" style="19"/>
    <col min="5127" max="5127" width="11.3666666666667" style="19" customWidth="true"/>
    <col min="5128" max="5376" width="8.09166666666667" style="19"/>
    <col min="5377" max="5377" width="4.90833333333333" style="19" customWidth="true"/>
    <col min="5378" max="5378" width="22.6333333333333" style="19" customWidth="true"/>
    <col min="5379" max="5379" width="6.90833333333333" style="19" customWidth="true"/>
    <col min="5380" max="5380" width="14.4583333333333" style="19" customWidth="true"/>
    <col min="5381" max="5381" width="35" style="19" customWidth="true"/>
    <col min="5382" max="5382" width="8.09166666666667" style="19"/>
    <col min="5383" max="5383" width="11.3666666666667" style="19" customWidth="true"/>
    <col min="5384" max="5632" width="8.09166666666667" style="19"/>
    <col min="5633" max="5633" width="4.90833333333333" style="19" customWidth="true"/>
    <col min="5634" max="5634" width="22.6333333333333" style="19" customWidth="true"/>
    <col min="5635" max="5635" width="6.90833333333333" style="19" customWidth="true"/>
    <col min="5636" max="5636" width="14.4583333333333" style="19" customWidth="true"/>
    <col min="5637" max="5637" width="35" style="19" customWidth="true"/>
    <col min="5638" max="5638" width="8.09166666666667" style="19"/>
    <col min="5639" max="5639" width="11.3666666666667" style="19" customWidth="true"/>
    <col min="5640" max="5888" width="8.09166666666667" style="19"/>
    <col min="5889" max="5889" width="4.90833333333333" style="19" customWidth="true"/>
    <col min="5890" max="5890" width="22.6333333333333" style="19" customWidth="true"/>
    <col min="5891" max="5891" width="6.90833333333333" style="19" customWidth="true"/>
    <col min="5892" max="5892" width="14.4583333333333" style="19" customWidth="true"/>
    <col min="5893" max="5893" width="35" style="19" customWidth="true"/>
    <col min="5894" max="5894" width="8.09166666666667" style="19"/>
    <col min="5895" max="5895" width="11.3666666666667" style="19" customWidth="true"/>
    <col min="5896" max="6144" width="8.09166666666667" style="19"/>
    <col min="6145" max="6145" width="4.90833333333333" style="19" customWidth="true"/>
    <col min="6146" max="6146" width="22.6333333333333" style="19" customWidth="true"/>
    <col min="6147" max="6147" width="6.90833333333333" style="19" customWidth="true"/>
    <col min="6148" max="6148" width="14.4583333333333" style="19" customWidth="true"/>
    <col min="6149" max="6149" width="35" style="19" customWidth="true"/>
    <col min="6150" max="6150" width="8.09166666666667" style="19"/>
    <col min="6151" max="6151" width="11.3666666666667" style="19" customWidth="true"/>
    <col min="6152" max="6400" width="8.09166666666667" style="19"/>
    <col min="6401" max="6401" width="4.90833333333333" style="19" customWidth="true"/>
    <col min="6402" max="6402" width="22.6333333333333" style="19" customWidth="true"/>
    <col min="6403" max="6403" width="6.90833333333333" style="19" customWidth="true"/>
    <col min="6404" max="6404" width="14.4583333333333" style="19" customWidth="true"/>
    <col min="6405" max="6405" width="35" style="19" customWidth="true"/>
    <col min="6406" max="6406" width="8.09166666666667" style="19"/>
    <col min="6407" max="6407" width="11.3666666666667" style="19" customWidth="true"/>
    <col min="6408" max="6656" width="8.09166666666667" style="19"/>
    <col min="6657" max="6657" width="4.90833333333333" style="19" customWidth="true"/>
    <col min="6658" max="6658" width="22.6333333333333" style="19" customWidth="true"/>
    <col min="6659" max="6659" width="6.90833333333333" style="19" customWidth="true"/>
    <col min="6660" max="6660" width="14.4583333333333" style="19" customWidth="true"/>
    <col min="6661" max="6661" width="35" style="19" customWidth="true"/>
    <col min="6662" max="6662" width="8.09166666666667" style="19"/>
    <col min="6663" max="6663" width="11.3666666666667" style="19" customWidth="true"/>
    <col min="6664" max="6912" width="8.09166666666667" style="19"/>
    <col min="6913" max="6913" width="4.90833333333333" style="19" customWidth="true"/>
    <col min="6914" max="6914" width="22.6333333333333" style="19" customWidth="true"/>
    <col min="6915" max="6915" width="6.90833333333333" style="19" customWidth="true"/>
    <col min="6916" max="6916" width="14.4583333333333" style="19" customWidth="true"/>
    <col min="6917" max="6917" width="35" style="19" customWidth="true"/>
    <col min="6918" max="6918" width="8.09166666666667" style="19"/>
    <col min="6919" max="6919" width="11.3666666666667" style="19" customWidth="true"/>
    <col min="6920" max="7168" width="8.09166666666667" style="19"/>
    <col min="7169" max="7169" width="4.90833333333333" style="19" customWidth="true"/>
    <col min="7170" max="7170" width="22.6333333333333" style="19" customWidth="true"/>
    <col min="7171" max="7171" width="6.90833333333333" style="19" customWidth="true"/>
    <col min="7172" max="7172" width="14.4583333333333" style="19" customWidth="true"/>
    <col min="7173" max="7173" width="35" style="19" customWidth="true"/>
    <col min="7174" max="7174" width="8.09166666666667" style="19"/>
    <col min="7175" max="7175" width="11.3666666666667" style="19" customWidth="true"/>
    <col min="7176" max="7424" width="8.09166666666667" style="19"/>
    <col min="7425" max="7425" width="4.90833333333333" style="19" customWidth="true"/>
    <col min="7426" max="7426" width="22.6333333333333" style="19" customWidth="true"/>
    <col min="7427" max="7427" width="6.90833333333333" style="19" customWidth="true"/>
    <col min="7428" max="7428" width="14.4583333333333" style="19" customWidth="true"/>
    <col min="7429" max="7429" width="35" style="19" customWidth="true"/>
    <col min="7430" max="7430" width="8.09166666666667" style="19"/>
    <col min="7431" max="7431" width="11.3666666666667" style="19" customWidth="true"/>
    <col min="7432" max="7680" width="8.09166666666667" style="19"/>
    <col min="7681" max="7681" width="4.90833333333333" style="19" customWidth="true"/>
    <col min="7682" max="7682" width="22.6333333333333" style="19" customWidth="true"/>
    <col min="7683" max="7683" width="6.90833333333333" style="19" customWidth="true"/>
    <col min="7684" max="7684" width="14.4583333333333" style="19" customWidth="true"/>
    <col min="7685" max="7685" width="35" style="19" customWidth="true"/>
    <col min="7686" max="7686" width="8.09166666666667" style="19"/>
    <col min="7687" max="7687" width="11.3666666666667" style="19" customWidth="true"/>
    <col min="7688" max="7936" width="8.09166666666667" style="19"/>
    <col min="7937" max="7937" width="4.90833333333333" style="19" customWidth="true"/>
    <col min="7938" max="7938" width="22.6333333333333" style="19" customWidth="true"/>
    <col min="7939" max="7939" width="6.90833333333333" style="19" customWidth="true"/>
    <col min="7940" max="7940" width="14.4583333333333" style="19" customWidth="true"/>
    <col min="7941" max="7941" width="35" style="19" customWidth="true"/>
    <col min="7942" max="7942" width="8.09166666666667" style="19"/>
    <col min="7943" max="7943" width="11.3666666666667" style="19" customWidth="true"/>
    <col min="7944" max="8192" width="8.09166666666667" style="19"/>
    <col min="8193" max="8193" width="4.90833333333333" style="19" customWidth="true"/>
    <col min="8194" max="8194" width="22.6333333333333" style="19" customWidth="true"/>
    <col min="8195" max="8195" width="6.90833333333333" style="19" customWidth="true"/>
    <col min="8196" max="8196" width="14.4583333333333" style="19" customWidth="true"/>
    <col min="8197" max="8197" width="35" style="19" customWidth="true"/>
    <col min="8198" max="8198" width="8.09166666666667" style="19"/>
    <col min="8199" max="8199" width="11.3666666666667" style="19" customWidth="true"/>
    <col min="8200" max="8448" width="8.09166666666667" style="19"/>
    <col min="8449" max="8449" width="4.90833333333333" style="19" customWidth="true"/>
    <col min="8450" max="8450" width="22.6333333333333" style="19" customWidth="true"/>
    <col min="8451" max="8451" width="6.90833333333333" style="19" customWidth="true"/>
    <col min="8452" max="8452" width="14.4583333333333" style="19" customWidth="true"/>
    <col min="8453" max="8453" width="35" style="19" customWidth="true"/>
    <col min="8454" max="8454" width="8.09166666666667" style="19"/>
    <col min="8455" max="8455" width="11.3666666666667" style="19" customWidth="true"/>
    <col min="8456" max="8704" width="8.09166666666667" style="19"/>
    <col min="8705" max="8705" width="4.90833333333333" style="19" customWidth="true"/>
    <col min="8706" max="8706" width="22.6333333333333" style="19" customWidth="true"/>
    <col min="8707" max="8707" width="6.90833333333333" style="19" customWidth="true"/>
    <col min="8708" max="8708" width="14.4583333333333" style="19" customWidth="true"/>
    <col min="8709" max="8709" width="35" style="19" customWidth="true"/>
    <col min="8710" max="8710" width="8.09166666666667" style="19"/>
    <col min="8711" max="8711" width="11.3666666666667" style="19" customWidth="true"/>
    <col min="8712" max="8960" width="8.09166666666667" style="19"/>
    <col min="8961" max="8961" width="4.90833333333333" style="19" customWidth="true"/>
    <col min="8962" max="8962" width="22.6333333333333" style="19" customWidth="true"/>
    <col min="8963" max="8963" width="6.90833333333333" style="19" customWidth="true"/>
    <col min="8964" max="8964" width="14.4583333333333" style="19" customWidth="true"/>
    <col min="8965" max="8965" width="35" style="19" customWidth="true"/>
    <col min="8966" max="8966" width="8.09166666666667" style="19"/>
    <col min="8967" max="8967" width="11.3666666666667" style="19" customWidth="true"/>
    <col min="8968" max="9216" width="8.09166666666667" style="19"/>
    <col min="9217" max="9217" width="4.90833333333333" style="19" customWidth="true"/>
    <col min="9218" max="9218" width="22.6333333333333" style="19" customWidth="true"/>
    <col min="9219" max="9219" width="6.90833333333333" style="19" customWidth="true"/>
    <col min="9220" max="9220" width="14.4583333333333" style="19" customWidth="true"/>
    <col min="9221" max="9221" width="35" style="19" customWidth="true"/>
    <col min="9222" max="9222" width="8.09166666666667" style="19"/>
    <col min="9223" max="9223" width="11.3666666666667" style="19" customWidth="true"/>
    <col min="9224" max="9472" width="8.09166666666667" style="19"/>
    <col min="9473" max="9473" width="4.90833333333333" style="19" customWidth="true"/>
    <col min="9474" max="9474" width="22.6333333333333" style="19" customWidth="true"/>
    <col min="9475" max="9475" width="6.90833333333333" style="19" customWidth="true"/>
    <col min="9476" max="9476" width="14.4583333333333" style="19" customWidth="true"/>
    <col min="9477" max="9477" width="35" style="19" customWidth="true"/>
    <col min="9478" max="9478" width="8.09166666666667" style="19"/>
    <col min="9479" max="9479" width="11.3666666666667" style="19" customWidth="true"/>
    <col min="9480" max="9728" width="8.09166666666667" style="19"/>
    <col min="9729" max="9729" width="4.90833333333333" style="19" customWidth="true"/>
    <col min="9730" max="9730" width="22.6333333333333" style="19" customWidth="true"/>
    <col min="9731" max="9731" width="6.90833333333333" style="19" customWidth="true"/>
    <col min="9732" max="9732" width="14.4583333333333" style="19" customWidth="true"/>
    <col min="9733" max="9733" width="35" style="19" customWidth="true"/>
    <col min="9734" max="9734" width="8.09166666666667" style="19"/>
    <col min="9735" max="9735" width="11.3666666666667" style="19" customWidth="true"/>
    <col min="9736" max="9984" width="8.09166666666667" style="19"/>
    <col min="9985" max="9985" width="4.90833333333333" style="19" customWidth="true"/>
    <col min="9986" max="9986" width="22.6333333333333" style="19" customWidth="true"/>
    <col min="9987" max="9987" width="6.90833333333333" style="19" customWidth="true"/>
    <col min="9988" max="9988" width="14.4583333333333" style="19" customWidth="true"/>
    <col min="9989" max="9989" width="35" style="19" customWidth="true"/>
    <col min="9990" max="9990" width="8.09166666666667" style="19"/>
    <col min="9991" max="9991" width="11.3666666666667" style="19" customWidth="true"/>
    <col min="9992" max="10240" width="8.09166666666667" style="19"/>
    <col min="10241" max="10241" width="4.90833333333333" style="19" customWidth="true"/>
    <col min="10242" max="10242" width="22.6333333333333" style="19" customWidth="true"/>
    <col min="10243" max="10243" width="6.90833333333333" style="19" customWidth="true"/>
    <col min="10244" max="10244" width="14.4583333333333" style="19" customWidth="true"/>
    <col min="10245" max="10245" width="35" style="19" customWidth="true"/>
    <col min="10246" max="10246" width="8.09166666666667" style="19"/>
    <col min="10247" max="10247" width="11.3666666666667" style="19" customWidth="true"/>
    <col min="10248" max="10496" width="8.09166666666667" style="19"/>
    <col min="10497" max="10497" width="4.90833333333333" style="19" customWidth="true"/>
    <col min="10498" max="10498" width="22.6333333333333" style="19" customWidth="true"/>
    <col min="10499" max="10499" width="6.90833333333333" style="19" customWidth="true"/>
    <col min="10500" max="10500" width="14.4583333333333" style="19" customWidth="true"/>
    <col min="10501" max="10501" width="35" style="19" customWidth="true"/>
    <col min="10502" max="10502" width="8.09166666666667" style="19"/>
    <col min="10503" max="10503" width="11.3666666666667" style="19" customWidth="true"/>
    <col min="10504" max="10752" width="8.09166666666667" style="19"/>
    <col min="10753" max="10753" width="4.90833333333333" style="19" customWidth="true"/>
    <col min="10754" max="10754" width="22.6333333333333" style="19" customWidth="true"/>
    <col min="10755" max="10755" width="6.90833333333333" style="19" customWidth="true"/>
    <col min="10756" max="10756" width="14.4583333333333" style="19" customWidth="true"/>
    <col min="10757" max="10757" width="35" style="19" customWidth="true"/>
    <col min="10758" max="10758" width="8.09166666666667" style="19"/>
    <col min="10759" max="10759" width="11.3666666666667" style="19" customWidth="true"/>
    <col min="10760" max="11008" width="8.09166666666667" style="19"/>
    <col min="11009" max="11009" width="4.90833333333333" style="19" customWidth="true"/>
    <col min="11010" max="11010" width="22.6333333333333" style="19" customWidth="true"/>
    <col min="11011" max="11011" width="6.90833333333333" style="19" customWidth="true"/>
    <col min="11012" max="11012" width="14.4583333333333" style="19" customWidth="true"/>
    <col min="11013" max="11013" width="35" style="19" customWidth="true"/>
    <col min="11014" max="11014" width="8.09166666666667" style="19"/>
    <col min="11015" max="11015" width="11.3666666666667" style="19" customWidth="true"/>
    <col min="11016" max="11264" width="8.09166666666667" style="19"/>
    <col min="11265" max="11265" width="4.90833333333333" style="19" customWidth="true"/>
    <col min="11266" max="11266" width="22.6333333333333" style="19" customWidth="true"/>
    <col min="11267" max="11267" width="6.90833333333333" style="19" customWidth="true"/>
    <col min="11268" max="11268" width="14.4583333333333" style="19" customWidth="true"/>
    <col min="11269" max="11269" width="35" style="19" customWidth="true"/>
    <col min="11270" max="11270" width="8.09166666666667" style="19"/>
    <col min="11271" max="11271" width="11.3666666666667" style="19" customWidth="true"/>
    <col min="11272" max="11520" width="8.09166666666667" style="19"/>
    <col min="11521" max="11521" width="4.90833333333333" style="19" customWidth="true"/>
    <col min="11522" max="11522" width="22.6333333333333" style="19" customWidth="true"/>
    <col min="11523" max="11523" width="6.90833333333333" style="19" customWidth="true"/>
    <col min="11524" max="11524" width="14.4583333333333" style="19" customWidth="true"/>
    <col min="11525" max="11525" width="35" style="19" customWidth="true"/>
    <col min="11526" max="11526" width="8.09166666666667" style="19"/>
    <col min="11527" max="11527" width="11.3666666666667" style="19" customWidth="true"/>
    <col min="11528" max="11776" width="8.09166666666667" style="19"/>
    <col min="11777" max="11777" width="4.90833333333333" style="19" customWidth="true"/>
    <col min="11778" max="11778" width="22.6333333333333" style="19" customWidth="true"/>
    <col min="11779" max="11779" width="6.90833333333333" style="19" customWidth="true"/>
    <col min="11780" max="11780" width="14.4583333333333" style="19" customWidth="true"/>
    <col min="11781" max="11781" width="35" style="19" customWidth="true"/>
    <col min="11782" max="11782" width="8.09166666666667" style="19"/>
    <col min="11783" max="11783" width="11.3666666666667" style="19" customWidth="true"/>
    <col min="11784" max="12032" width="8.09166666666667" style="19"/>
    <col min="12033" max="12033" width="4.90833333333333" style="19" customWidth="true"/>
    <col min="12034" max="12034" width="22.6333333333333" style="19" customWidth="true"/>
    <col min="12035" max="12035" width="6.90833333333333" style="19" customWidth="true"/>
    <col min="12036" max="12036" width="14.4583333333333" style="19" customWidth="true"/>
    <col min="12037" max="12037" width="35" style="19" customWidth="true"/>
    <col min="12038" max="12038" width="8.09166666666667" style="19"/>
    <col min="12039" max="12039" width="11.3666666666667" style="19" customWidth="true"/>
    <col min="12040" max="12288" width="8.09166666666667" style="19"/>
    <col min="12289" max="12289" width="4.90833333333333" style="19" customWidth="true"/>
    <col min="12290" max="12290" width="22.6333333333333" style="19" customWidth="true"/>
    <col min="12291" max="12291" width="6.90833333333333" style="19" customWidth="true"/>
    <col min="12292" max="12292" width="14.4583333333333" style="19" customWidth="true"/>
    <col min="12293" max="12293" width="35" style="19" customWidth="true"/>
    <col min="12294" max="12294" width="8.09166666666667" style="19"/>
    <col min="12295" max="12295" width="11.3666666666667" style="19" customWidth="true"/>
    <col min="12296" max="12544" width="8.09166666666667" style="19"/>
    <col min="12545" max="12545" width="4.90833333333333" style="19" customWidth="true"/>
    <col min="12546" max="12546" width="22.6333333333333" style="19" customWidth="true"/>
    <col min="12547" max="12547" width="6.90833333333333" style="19" customWidth="true"/>
    <col min="12548" max="12548" width="14.4583333333333" style="19" customWidth="true"/>
    <col min="12549" max="12549" width="35" style="19" customWidth="true"/>
    <col min="12550" max="12550" width="8.09166666666667" style="19"/>
    <col min="12551" max="12551" width="11.3666666666667" style="19" customWidth="true"/>
    <col min="12552" max="12800" width="8.09166666666667" style="19"/>
    <col min="12801" max="12801" width="4.90833333333333" style="19" customWidth="true"/>
    <col min="12802" max="12802" width="22.6333333333333" style="19" customWidth="true"/>
    <col min="12803" max="12803" width="6.90833333333333" style="19" customWidth="true"/>
    <col min="12804" max="12804" width="14.4583333333333" style="19" customWidth="true"/>
    <col min="12805" max="12805" width="35" style="19" customWidth="true"/>
    <col min="12806" max="12806" width="8.09166666666667" style="19"/>
    <col min="12807" max="12807" width="11.3666666666667" style="19" customWidth="true"/>
    <col min="12808" max="13056" width="8.09166666666667" style="19"/>
    <col min="13057" max="13057" width="4.90833333333333" style="19" customWidth="true"/>
    <col min="13058" max="13058" width="22.6333333333333" style="19" customWidth="true"/>
    <col min="13059" max="13059" width="6.90833333333333" style="19" customWidth="true"/>
    <col min="13060" max="13060" width="14.4583333333333" style="19" customWidth="true"/>
    <col min="13061" max="13061" width="35" style="19" customWidth="true"/>
    <col min="13062" max="13062" width="8.09166666666667" style="19"/>
    <col min="13063" max="13063" width="11.3666666666667" style="19" customWidth="true"/>
    <col min="13064" max="13312" width="8.09166666666667" style="19"/>
    <col min="13313" max="13313" width="4.90833333333333" style="19" customWidth="true"/>
    <col min="13314" max="13314" width="22.6333333333333" style="19" customWidth="true"/>
    <col min="13315" max="13315" width="6.90833333333333" style="19" customWidth="true"/>
    <col min="13316" max="13316" width="14.4583333333333" style="19" customWidth="true"/>
    <col min="13317" max="13317" width="35" style="19" customWidth="true"/>
    <col min="13318" max="13318" width="8.09166666666667" style="19"/>
    <col min="13319" max="13319" width="11.3666666666667" style="19" customWidth="true"/>
    <col min="13320" max="13568" width="8.09166666666667" style="19"/>
    <col min="13569" max="13569" width="4.90833333333333" style="19" customWidth="true"/>
    <col min="13570" max="13570" width="22.6333333333333" style="19" customWidth="true"/>
    <col min="13571" max="13571" width="6.90833333333333" style="19" customWidth="true"/>
    <col min="13572" max="13572" width="14.4583333333333" style="19" customWidth="true"/>
    <col min="13573" max="13573" width="35" style="19" customWidth="true"/>
    <col min="13574" max="13574" width="8.09166666666667" style="19"/>
    <col min="13575" max="13575" width="11.3666666666667" style="19" customWidth="true"/>
    <col min="13576" max="13824" width="8.09166666666667" style="19"/>
    <col min="13825" max="13825" width="4.90833333333333" style="19" customWidth="true"/>
    <col min="13826" max="13826" width="22.6333333333333" style="19" customWidth="true"/>
    <col min="13827" max="13827" width="6.90833333333333" style="19" customWidth="true"/>
    <col min="13828" max="13828" width="14.4583333333333" style="19" customWidth="true"/>
    <col min="13829" max="13829" width="35" style="19" customWidth="true"/>
    <col min="13830" max="13830" width="8.09166666666667" style="19"/>
    <col min="13831" max="13831" width="11.3666666666667" style="19" customWidth="true"/>
    <col min="13832" max="14080" width="8.09166666666667" style="19"/>
    <col min="14081" max="14081" width="4.90833333333333" style="19" customWidth="true"/>
    <col min="14082" max="14082" width="22.6333333333333" style="19" customWidth="true"/>
    <col min="14083" max="14083" width="6.90833333333333" style="19" customWidth="true"/>
    <col min="14084" max="14084" width="14.4583333333333" style="19" customWidth="true"/>
    <col min="14085" max="14085" width="35" style="19" customWidth="true"/>
    <col min="14086" max="14086" width="8.09166666666667" style="19"/>
    <col min="14087" max="14087" width="11.3666666666667" style="19" customWidth="true"/>
    <col min="14088" max="14336" width="8.09166666666667" style="19"/>
    <col min="14337" max="14337" width="4.90833333333333" style="19" customWidth="true"/>
    <col min="14338" max="14338" width="22.6333333333333" style="19" customWidth="true"/>
    <col min="14339" max="14339" width="6.90833333333333" style="19" customWidth="true"/>
    <col min="14340" max="14340" width="14.4583333333333" style="19" customWidth="true"/>
    <col min="14341" max="14341" width="35" style="19" customWidth="true"/>
    <col min="14342" max="14342" width="8.09166666666667" style="19"/>
    <col min="14343" max="14343" width="11.3666666666667" style="19" customWidth="true"/>
    <col min="14344" max="14592" width="8.09166666666667" style="19"/>
    <col min="14593" max="14593" width="4.90833333333333" style="19" customWidth="true"/>
    <col min="14594" max="14594" width="22.6333333333333" style="19" customWidth="true"/>
    <col min="14595" max="14595" width="6.90833333333333" style="19" customWidth="true"/>
    <col min="14596" max="14596" width="14.4583333333333" style="19" customWidth="true"/>
    <col min="14597" max="14597" width="35" style="19" customWidth="true"/>
    <col min="14598" max="14598" width="8.09166666666667" style="19"/>
    <col min="14599" max="14599" width="11.3666666666667" style="19" customWidth="true"/>
    <col min="14600" max="14848" width="8.09166666666667" style="19"/>
    <col min="14849" max="14849" width="4.90833333333333" style="19" customWidth="true"/>
    <col min="14850" max="14850" width="22.6333333333333" style="19" customWidth="true"/>
    <col min="14851" max="14851" width="6.90833333333333" style="19" customWidth="true"/>
    <col min="14852" max="14852" width="14.4583333333333" style="19" customWidth="true"/>
    <col min="14853" max="14853" width="35" style="19" customWidth="true"/>
    <col min="14854" max="14854" width="8.09166666666667" style="19"/>
    <col min="14855" max="14855" width="11.3666666666667" style="19" customWidth="true"/>
    <col min="14856" max="15104" width="8.09166666666667" style="19"/>
    <col min="15105" max="15105" width="4.90833333333333" style="19" customWidth="true"/>
    <col min="15106" max="15106" width="22.6333333333333" style="19" customWidth="true"/>
    <col min="15107" max="15107" width="6.90833333333333" style="19" customWidth="true"/>
    <col min="15108" max="15108" width="14.4583333333333" style="19" customWidth="true"/>
    <col min="15109" max="15109" width="35" style="19" customWidth="true"/>
    <col min="15110" max="15110" width="8.09166666666667" style="19"/>
    <col min="15111" max="15111" width="11.3666666666667" style="19" customWidth="true"/>
    <col min="15112" max="15360" width="8.09166666666667" style="19"/>
    <col min="15361" max="15361" width="4.90833333333333" style="19" customWidth="true"/>
    <col min="15362" max="15362" width="22.6333333333333" style="19" customWidth="true"/>
    <col min="15363" max="15363" width="6.90833333333333" style="19" customWidth="true"/>
    <col min="15364" max="15364" width="14.4583333333333" style="19" customWidth="true"/>
    <col min="15365" max="15365" width="35" style="19" customWidth="true"/>
    <col min="15366" max="15366" width="8.09166666666667" style="19"/>
    <col min="15367" max="15367" width="11.3666666666667" style="19" customWidth="true"/>
    <col min="15368" max="15616" width="8.09166666666667" style="19"/>
    <col min="15617" max="15617" width="4.90833333333333" style="19" customWidth="true"/>
    <col min="15618" max="15618" width="22.6333333333333" style="19" customWidth="true"/>
    <col min="15619" max="15619" width="6.90833333333333" style="19" customWidth="true"/>
    <col min="15620" max="15620" width="14.4583333333333" style="19" customWidth="true"/>
    <col min="15621" max="15621" width="35" style="19" customWidth="true"/>
    <col min="15622" max="15622" width="8.09166666666667" style="19"/>
    <col min="15623" max="15623" width="11.3666666666667" style="19" customWidth="true"/>
    <col min="15624" max="15872" width="8.09166666666667" style="19"/>
    <col min="15873" max="15873" width="4.90833333333333" style="19" customWidth="true"/>
    <col min="15874" max="15874" width="22.6333333333333" style="19" customWidth="true"/>
    <col min="15875" max="15875" width="6.90833333333333" style="19" customWidth="true"/>
    <col min="15876" max="15876" width="14.4583333333333" style="19" customWidth="true"/>
    <col min="15877" max="15877" width="35" style="19" customWidth="true"/>
    <col min="15878" max="15878" width="8.09166666666667" style="19"/>
    <col min="15879" max="15879" width="11.3666666666667" style="19" customWidth="true"/>
    <col min="15880" max="16128" width="8.09166666666667" style="19"/>
    <col min="16129" max="16129" width="4.90833333333333" style="19" customWidth="true"/>
    <col min="16130" max="16130" width="22.6333333333333" style="19" customWidth="true"/>
    <col min="16131" max="16131" width="6.90833333333333" style="19" customWidth="true"/>
    <col min="16132" max="16132" width="14.4583333333333" style="19" customWidth="true"/>
    <col min="16133" max="16133" width="35" style="19" customWidth="true"/>
    <col min="16134" max="16134" width="8.09166666666667" style="19"/>
    <col min="16135" max="16135" width="11.3666666666667" style="19" customWidth="true"/>
    <col min="16136" max="16384" width="8.09166666666667" style="19"/>
  </cols>
  <sheetData>
    <row r="1" ht="44.15" customHeight="true" spans="1:5">
      <c r="A1" s="23" t="s">
        <v>351</v>
      </c>
      <c r="B1" s="24"/>
      <c r="C1" s="23"/>
      <c r="D1" s="25"/>
      <c r="E1" s="23"/>
    </row>
    <row r="2" s="1" customFormat="true" ht="13.5" spans="1:5">
      <c r="A2" s="5" t="s">
        <v>5</v>
      </c>
      <c r="B2" s="5" t="s">
        <v>6</v>
      </c>
      <c r="C2" s="26" t="s">
        <v>352</v>
      </c>
      <c r="D2" s="27"/>
      <c r="E2" s="31"/>
    </row>
    <row r="3" s="1" customFormat="true" ht="13.5" spans="1:5">
      <c r="A3" s="5"/>
      <c r="B3" s="5"/>
      <c r="C3" s="28"/>
      <c r="D3" s="29"/>
      <c r="E3" s="32"/>
    </row>
    <row r="4" s="1" customFormat="true" ht="27" spans="1:5">
      <c r="A4" s="5"/>
      <c r="B4" s="5"/>
      <c r="C4" s="5" t="s">
        <v>21</v>
      </c>
      <c r="D4" s="30" t="s">
        <v>347</v>
      </c>
      <c r="E4" s="5" t="s">
        <v>23</v>
      </c>
    </row>
    <row r="5" s="1" customFormat="true" ht="60.5" customHeight="true" spans="1:5">
      <c r="A5" s="6">
        <v>1</v>
      </c>
      <c r="B5" s="7" t="s">
        <v>315</v>
      </c>
      <c r="C5" s="8">
        <f>VLOOKUP(B5,'2024年度会计师事务所从事证券服务业务基本信息'!$B$6:$O$103,9,0)</f>
        <v>420</v>
      </c>
      <c r="D5" s="9">
        <f>VLOOKUP(B5,'2024年度会计师事务所从事证券服务业务基本信息'!$B$6:$O$103,10,0)</f>
        <v>1042.151554</v>
      </c>
      <c r="E5" s="8" t="str">
        <f>VLOOKUP(B5,'2024年度会计师事务所从事证券服务业务基本信息'!$B$6:$O$103,11,0)</f>
        <v>制造业（199）、信息传输、软件和信息技术服务业（84）、科学研究和技术服务业（30）、租赁和商务服务业（27）、批发和零售业（23）</v>
      </c>
    </row>
    <row r="6" s="1" customFormat="true" ht="54" spans="1:5">
      <c r="A6" s="6">
        <v>2</v>
      </c>
      <c r="B6" s="11" t="s">
        <v>147</v>
      </c>
      <c r="C6" s="8">
        <f>VLOOKUP(B6,'2024年度会计师事务所从事证券服务业务基本信息'!$B$6:$O$103,9,0)</f>
        <v>366</v>
      </c>
      <c r="D6" s="9">
        <f>VLOOKUP(B6,'2024年度会计师事务所从事证券服务业务基本信息'!$B$6:$O$103,10,0)</f>
        <v>3248.3145</v>
      </c>
      <c r="E6" s="8" t="str">
        <f>VLOOKUP(B6,'2024年度会计师事务所从事证券服务业务基本信息'!$B$6:$O$103,11,0)</f>
        <v>制造业（200）、科学研究和技术服务业（69）、信息传输、软件和信息技术服务业（38）、租赁和商务服务业（13）、
交通运输、仓储和邮政业（7）</v>
      </c>
    </row>
    <row r="7" s="1" customFormat="true" ht="54" spans="1:5">
      <c r="A7" s="6">
        <v>3</v>
      </c>
      <c r="B7" s="7" t="s">
        <v>224</v>
      </c>
      <c r="C7" s="8">
        <f>VLOOKUP(B7,'2024年度会计师事务所从事证券服务业务基本信息'!$B$6:$O$103,9,0)</f>
        <v>350</v>
      </c>
      <c r="D7" s="9">
        <f>VLOOKUP(B7,'2024年度会计师事务所从事证券服务业务基本信息'!$B$6:$O$103,10,0)</f>
        <v>2256.94</v>
      </c>
      <c r="E7" s="8" t="str">
        <f>VLOOKUP(B7,'2024年度会计师事务所从事证券服务业务基本信息'!$B$6:$O$103,11,0)</f>
        <v>制造业（235）、信息传输、软件和信息技术服务业（48）、科学研究和技术服务业（16）、租赁和商务服务业（10）、批发和零售业（7）</v>
      </c>
    </row>
    <row r="8" s="1" customFormat="true" ht="54" spans="1:5">
      <c r="A8" s="6">
        <v>4</v>
      </c>
      <c r="B8" s="7" t="s">
        <v>311</v>
      </c>
      <c r="C8" s="8">
        <f>VLOOKUP(B8,'2024年度会计师事务所从事证券服务业务基本信息'!$B$6:$O$103,9,0)</f>
        <v>328</v>
      </c>
      <c r="D8" s="9">
        <f>VLOOKUP(B8,'2024年度会计师事务所从事证券服务业务基本信息'!$B$6:$O$103,10,0)</f>
        <v>1270.91</v>
      </c>
      <c r="E8" s="8" t="str">
        <f>VLOOKUP(B8,'2024年度会计师事务所从事证券服务业务基本信息'!$B$6:$O$103,11,0)</f>
        <v>制造业（146）、信息传输、软件和信息技术服务业（78）、租赁和商务服务业（28）、科学研究和技术服务业（15）、批发和零售业（11）、建筑业（10）</v>
      </c>
    </row>
    <row r="9" s="1" customFormat="true" ht="54" spans="1:5">
      <c r="A9" s="6">
        <v>5</v>
      </c>
      <c r="B9" s="7" t="s">
        <v>167</v>
      </c>
      <c r="C9" s="8">
        <f>VLOOKUP(B9,'2024年度会计师事务所从事证券服务业务基本信息'!$B$6:$O$103,9,0)</f>
        <v>293</v>
      </c>
      <c r="D9" s="9">
        <f>VLOOKUP(B9,'2024年度会计师事务所从事证券服务业务基本信息'!$B$6:$O$103,10,0)</f>
        <v>2693.331279</v>
      </c>
      <c r="E9" s="8" t="str">
        <f>VLOOKUP(B9,'2024年度会计师事务所从事证券服务业务基本信息'!$B$6:$O$103,11,0)</f>
        <v>制造业（202）、信息传输、软件和信息技术服务业（40）、科学研究和技术服务业（12）、批发和零售业（8）、电力、热力、燃气及水生产和供应业（5）</v>
      </c>
    </row>
    <row r="10" s="1" customFormat="true" ht="54" spans="1:5">
      <c r="A10" s="6">
        <v>6</v>
      </c>
      <c r="B10" s="7" t="s">
        <v>90</v>
      </c>
      <c r="C10" s="8">
        <f>VLOOKUP(B10,'2024年度会计师事务所从事证券服务业务基本信息'!$B$6:$O$103,9,0)</f>
        <v>293</v>
      </c>
      <c r="D10" s="9">
        <f>VLOOKUP(B10,'2024年度会计师事务所从事证券服务业务基本信息'!$B$6:$O$103,10,0)</f>
        <v>1089.45</v>
      </c>
      <c r="E10" s="8" t="str">
        <f>VLOOKUP(B10,'2024年度会计师事务所从事证券服务业务基本信息'!$B$6:$O$103,11,0)</f>
        <v>制造业（159）、信息传输、软件和信息技术服务业（58）、科学研究和技术服务业（18）、水利、环境和公共设施管理业（12）、租赁和商务服务业（9）</v>
      </c>
    </row>
    <row r="11" s="1" customFormat="true" ht="54" spans="1:5">
      <c r="A11" s="6">
        <v>7</v>
      </c>
      <c r="B11" s="7" t="s">
        <v>75</v>
      </c>
      <c r="C11" s="8">
        <f>VLOOKUP(B11,'2024年度会计师事务所从事证券服务业务基本信息'!$B$6:$O$103,9,0)</f>
        <v>226</v>
      </c>
      <c r="D11" s="9">
        <f>VLOOKUP(B11,'2024年度会计师事务所从事证券服务业务基本信息'!$B$6:$O$103,10,0)</f>
        <v>374.984661</v>
      </c>
      <c r="E11" s="8" t="str">
        <f>VLOOKUP(B11,'2024年度会计师事务所从事证券服务业务基本信息'!$B$6:$O$103,11,0)</f>
        <v>制造业（78）、信息传输、软件和信息技术服务业（50）、批发和零售业（19）、租赁和商务服务业（15）、 水利、环境和公共设施管理业（8）</v>
      </c>
    </row>
    <row r="12" s="1" customFormat="true" ht="81" spans="1:5">
      <c r="A12" s="6">
        <v>8</v>
      </c>
      <c r="B12" s="7" t="s">
        <v>303</v>
      </c>
      <c r="C12" s="8">
        <f>VLOOKUP(B12,'2024年度会计师事务所从事证券服务业务基本信息'!$B$6:$O$103,9,0)</f>
        <v>221</v>
      </c>
      <c r="D12" s="9">
        <f>VLOOKUP(B12,'2024年度会计师事务所从事证券服务业务基本信息'!$B$6:$O$103,10,0)</f>
        <v>1779.0164</v>
      </c>
      <c r="E12" s="8" t="str">
        <f>VLOOKUP(B12,'2024年度会计师事务所从事证券服务业务基本信息'!$B$6:$O$103,11,0)</f>
        <v>制造业（122）、信息传输、软件和信息技术服务业（36）、科学研究和技术服务业（11）、建筑业（9）、批发和零售业（6）、水利、环境和公共设施管理业（6）、文化、体育和娱乐业（6）、租赁和商务服务业（6）</v>
      </c>
    </row>
    <row r="13" s="1" customFormat="true" ht="54" spans="1:5">
      <c r="A13" s="6">
        <v>9</v>
      </c>
      <c r="B13" s="7" t="s">
        <v>307</v>
      </c>
      <c r="C13" s="8">
        <f>VLOOKUP(B13,'2024年度会计师事务所从事证券服务业务基本信息'!$B$6:$O$103,9,0)</f>
        <v>201</v>
      </c>
      <c r="D13" s="9">
        <f>VLOOKUP(B13,'2024年度会计师事务所从事证券服务业务基本信息'!$B$6:$O$103,10,0)</f>
        <v>390.49</v>
      </c>
      <c r="E13" s="8" t="str">
        <f>VLOOKUP(B13,'2024年度会计师事务所从事证券服务业务基本信息'!$B$6:$O$103,11,0)</f>
        <v>制造业（106）、信息传输、软件和信息技术服务业（40）、科学研究和技术服务业（16）、交通运输、仓储和邮政业（8）、租赁和商务服务业（8）</v>
      </c>
    </row>
    <row r="14" s="1" customFormat="true" ht="54" spans="1:5">
      <c r="A14" s="6">
        <v>10</v>
      </c>
      <c r="B14" s="7" t="s">
        <v>299</v>
      </c>
      <c r="C14" s="8">
        <f>VLOOKUP(B14,'2024年度会计师事务所从事证券服务业务基本信息'!$B$6:$O$103,9,0)</f>
        <v>189</v>
      </c>
      <c r="D14" s="9">
        <f>VLOOKUP(B14,'2024年度会计师事务所从事证券服务业务基本信息'!$B$6:$O$103,10,0)</f>
        <v>438.57</v>
      </c>
      <c r="E14" s="8" t="str">
        <f>VLOOKUP(B14,'2024年度会计师事务所从事证券服务业务基本信息'!$B$6:$O$103,11,0)</f>
        <v>制造业（92）、信息传输、软件和信息技术服务（29）、批发和零售（12）、科学研究和技术服务（13）、租赁和商务服务业（8）</v>
      </c>
    </row>
    <row r="15" s="1" customFormat="true" ht="67.5" spans="1:5">
      <c r="A15" s="6">
        <v>11</v>
      </c>
      <c r="B15" s="7" t="s">
        <v>247</v>
      </c>
      <c r="C15" s="8">
        <f>VLOOKUP(B15,'2024年度会计师事务所从事证券服务业务基本信息'!$B$6:$O$103,9,0)</f>
        <v>182</v>
      </c>
      <c r="D15" s="9">
        <f>VLOOKUP(B15,'2024年度会计师事务所从事证券服务业务基本信息'!$B$6:$O$103,10,0)</f>
        <v>1692.0178</v>
      </c>
      <c r="E15" s="8" t="str">
        <f>VLOOKUP(B15,'2024年度会计师事务所从事证券服务业务基本信息'!$B$6:$O$103,11,0)</f>
        <v>制造业（110）、信息传输、软件和信息技术服务业（27）、科学研究和技术服务业（7）、租赁和商务服务业（7）、农、林、牧、渔业（5）、交通运输、仓储和邮政业（4）、建筑业（4）</v>
      </c>
    </row>
    <row r="16" s="1" customFormat="true" ht="67.5" spans="1:5">
      <c r="A16" s="6">
        <v>12</v>
      </c>
      <c r="B16" s="7" t="s">
        <v>275</v>
      </c>
      <c r="C16" s="8">
        <f>VLOOKUP(B16,'2024年度会计师事务所从事证券服务业务基本信息'!$B$6:$O$103,9,0)</f>
        <v>165</v>
      </c>
      <c r="D16" s="9">
        <f>VLOOKUP(B16,'2024年度会计师事务所从事证券服务业务基本信息'!$B$6:$O$103,10,0)</f>
        <v>850.02</v>
      </c>
      <c r="E16" s="8" t="str">
        <f>VLOOKUP(B16,'2024年度会计师事务所从事证券服务业务基本信息'!$B$6:$O$103,11,0)</f>
        <v>制造业（99）、信息传输、软件和信息技术服务业（25）、科学研究和技术服务业（10）、租赁和商务服务业（6）、批发和零售业（5）、文化、体育和娱乐业（5）</v>
      </c>
    </row>
    <row r="17" s="1" customFormat="true" ht="54" spans="1:5">
      <c r="A17" s="6">
        <v>13</v>
      </c>
      <c r="B17" s="7" t="s">
        <v>280</v>
      </c>
      <c r="C17" s="8">
        <f>VLOOKUP(B17,'2024年度会计师事务所从事证券服务业务基本信息'!$B$6:$O$103,9,0)</f>
        <v>164</v>
      </c>
      <c r="D17" s="9">
        <f>VLOOKUP(B17,'2024年度会计师事务所从事证券服务业务基本信息'!$B$6:$O$103,10,0)</f>
        <v>958.59</v>
      </c>
      <c r="E17" s="8" t="str">
        <f>VLOOKUP(B17,'2024年度会计师事务所从事证券服务业务基本信息'!$B$6:$O$103,11,0)</f>
        <v>制造业（113）、信息传输、软件和信息技术服务业（24）、水利、环境和公共设施管理业（5）、科学研究和技术服务业（4）、建筑业（3）</v>
      </c>
    </row>
    <row r="18" s="1" customFormat="true" ht="67.5" spans="1:5">
      <c r="A18" s="6">
        <v>14</v>
      </c>
      <c r="B18" s="7" t="s">
        <v>185</v>
      </c>
      <c r="C18" s="8">
        <f>VLOOKUP(B18,'2024年度会计师事务所从事证券服务业务基本信息'!$B$6:$O$103,9,0)</f>
        <v>140</v>
      </c>
      <c r="D18" s="9">
        <f>VLOOKUP(B18,'2024年度会计师事务所从事证券服务业务基本信息'!$B$6:$O$103,10,0)</f>
        <v>380.8851</v>
      </c>
      <c r="E18" s="8" t="str">
        <f>VLOOKUP(B18,'2024年度会计师事务所从事证券服务业务基本信息'!$B$6:$O$103,11,0)</f>
        <v>制造业（81）、信息传输、软件和信息技术服务业（21）、批发和零售业（8）、租赁和商务服务业（8）、建筑业（3）、交通运输、仓储和邮政业（3）、电力、热力、燃气及水生产和供应业（3）</v>
      </c>
    </row>
    <row r="19" s="1" customFormat="true" ht="54" spans="1:5">
      <c r="A19" s="6">
        <v>15</v>
      </c>
      <c r="B19" s="7" t="s">
        <v>86</v>
      </c>
      <c r="C19" s="8">
        <f>VLOOKUP(B19,'2024年度会计师事务所从事证券服务业务基本信息'!$B$6:$O$103,9,0)</f>
        <v>138</v>
      </c>
      <c r="D19" s="9">
        <f>VLOOKUP(B19,'2024年度会计师事务所从事证券服务业务基本信息'!$B$6:$O$103,10,0)</f>
        <v>854.56</v>
      </c>
      <c r="E19" s="8" t="str">
        <f>VLOOKUP(B19,'2024年度会计师事务所从事证券服务业务基本信息'!$B$6:$O$103,11,0)</f>
        <v>制造业（73）、科学研究和技术服务业（20）、信息传输、软件和信息技术服务业（17）、批发和零售业（10）、租赁和商务服务业（4）</v>
      </c>
    </row>
    <row r="20" s="1" customFormat="true" ht="40.5" spans="1:5">
      <c r="A20" s="6">
        <v>16</v>
      </c>
      <c r="B20" s="7" t="s">
        <v>326</v>
      </c>
      <c r="C20" s="8">
        <f>VLOOKUP(B20,'2024年度会计师事务所从事证券服务业务基本信息'!$B$6:$O$103,9,0)</f>
        <v>113</v>
      </c>
      <c r="D20" s="9">
        <f>VLOOKUP(B20,'2024年度会计师事务所从事证券服务业务基本信息'!$B$6:$O$103,10,0)</f>
        <v>384.6134</v>
      </c>
      <c r="E20" s="8" t="str">
        <f>VLOOKUP(B20,'2024年度会计师事务所从事证券服务业务基本信息'!$B$6:$O$103,11,0)</f>
        <v>制造业（61）信息传输、软件和信息技术服务业（25）租赁和商务服务业（9）科学研究和技术服务业（5）建筑业（3）</v>
      </c>
    </row>
    <row r="21" s="1" customFormat="true" ht="54" spans="1:5">
      <c r="A21" s="6">
        <v>17</v>
      </c>
      <c r="B21" s="7" t="s">
        <v>152</v>
      </c>
      <c r="C21" s="8">
        <f>VLOOKUP(B21,'2024年度会计师事务所从事证券服务业务基本信息'!$B$6:$O$103,9,0)</f>
        <v>109</v>
      </c>
      <c r="D21" s="9">
        <f>VLOOKUP(B21,'2024年度会计师事务所从事证券服务业务基本信息'!$B$6:$O$103,10,0)</f>
        <v>223.58</v>
      </c>
      <c r="E21" s="8" t="str">
        <f>VLOOKUP(B21,'2024年度会计师事务所从事证券服务业务基本信息'!$B$6:$O$103,11,0)</f>
        <v>制造业（52）、信息传输、软件和信息技术服务业（26）、科学研究和技术服务业（8）、租赁和商务服务业（5）、建筑业（4）</v>
      </c>
    </row>
    <row r="22" s="1" customFormat="true" ht="54" spans="1:5">
      <c r="A22" s="6">
        <v>18</v>
      </c>
      <c r="B22" s="7" t="s">
        <v>103</v>
      </c>
      <c r="C22" s="8">
        <f>VLOOKUP(B22,'2024年度会计师事务所从事证券服务业务基本信息'!$B$6:$O$103,9,0)</f>
        <v>104</v>
      </c>
      <c r="D22" s="9">
        <f>VLOOKUP(B22,'2024年度会计师事务所从事证券服务业务基本信息'!$B$6:$O$103,10,0)</f>
        <v>293.2012458</v>
      </c>
      <c r="E22" s="8" t="str">
        <f>VLOOKUP(B22,'2024年度会计师事务所从事证券服务业务基本信息'!$B$6:$O$103,11,0)</f>
        <v>制造业（78）、信息传输、软件和信息技术服务业（6）、租赁和商务服务业（5）、科学研究和技术服务业（5）、建筑业（4）、批发和零售业（2）</v>
      </c>
    </row>
    <row r="23" s="1" customFormat="true" ht="54" spans="1:5">
      <c r="A23" s="6">
        <v>19</v>
      </c>
      <c r="B23" s="7" t="s">
        <v>160</v>
      </c>
      <c r="C23" s="8">
        <f>VLOOKUP(B23,'2024年度会计师事务所从事证券服务业务基本信息'!$B$6:$O$103,9,0)</f>
        <v>104</v>
      </c>
      <c r="D23" s="9">
        <f>VLOOKUP(B23,'2024年度会计师事务所从事证券服务业务基本信息'!$B$6:$O$103,10,0)</f>
        <v>200.8934</v>
      </c>
      <c r="E23" s="8" t="str">
        <f>VLOOKUP(B23,'2024年度会计师事务所从事证券服务业务基本信息'!$B$6:$O$103,11,0)</f>
        <v>制造业（49）、信息传输、软件和信息技术服务业（27）、科学研究和技术服务业（5）、批发和零售业（4）、租赁和商务服务业（4）</v>
      </c>
    </row>
    <row r="24" s="1" customFormat="true" ht="54" spans="1:5">
      <c r="A24" s="6">
        <v>20</v>
      </c>
      <c r="B24" s="7" t="s">
        <v>125</v>
      </c>
      <c r="C24" s="8">
        <f>VLOOKUP(B24,'2024年度会计师事务所从事证券服务业务基本信息'!$B$6:$O$103,9,0)</f>
        <v>100</v>
      </c>
      <c r="D24" s="9">
        <f>VLOOKUP(B24,'2024年度会计师事务所从事证券服务业务基本信息'!$B$6:$O$103,10,0)</f>
        <v>322.90526</v>
      </c>
      <c r="E24" s="8" t="str">
        <f>VLOOKUP(B24,'2024年度会计师事务所从事证券服务业务基本信息'!$B$6:$O$103,11,0)</f>
        <v>制造业（60）、信息传输、软件和信息技术服务业（12）、科学研究和技术服务业（8）、租赁和商务服务业（6）、建筑业（3）</v>
      </c>
    </row>
    <row r="25" s="1" customFormat="true" ht="67.5" spans="1:5">
      <c r="A25" s="6">
        <v>21</v>
      </c>
      <c r="B25" s="7" t="s">
        <v>220</v>
      </c>
      <c r="C25" s="8">
        <f>VLOOKUP(B25,'2024年度会计师事务所从事证券服务业务基本信息'!$B$6:$O$103,9,0)</f>
        <v>99</v>
      </c>
      <c r="D25" s="9">
        <f>VLOOKUP(B25,'2024年度会计师事务所从事证券服务业务基本信息'!$B$6:$O$103,10,0)</f>
        <v>302.64</v>
      </c>
      <c r="E25" s="8" t="str">
        <f>VLOOKUP(B25,'2024年度会计师事务所从事证券服务业务基本信息'!$B$6:$O$103,11,0)</f>
        <v>制造业（65）、信息传输、软件和信息技术服务业（14）、建筑业（5）、交通运输、仓储和邮政业（3）、房地产业（2）、金融业（2）、科学研究和技术服务业（2）</v>
      </c>
    </row>
    <row r="26" s="1" customFormat="true" ht="54" spans="1:5">
      <c r="A26" s="6">
        <v>22</v>
      </c>
      <c r="B26" s="7" t="s">
        <v>64</v>
      </c>
      <c r="C26" s="8">
        <f>VLOOKUP(B26,'2024年度会计师事务所从事证券服务业务基本信息'!$B$6:$O$103,9,0)</f>
        <v>95</v>
      </c>
      <c r="D26" s="9">
        <f>VLOOKUP(B26,'2024年度会计师事务所从事证券服务业务基本信息'!$B$6:$O$103,10,0)</f>
        <v>383.714</v>
      </c>
      <c r="E26" s="8" t="str">
        <f>VLOOKUP(B26,'2024年度会计师事务所从事证券服务业务基本信息'!$B$6:$O$103,11,0)</f>
        <v>制造业（41）、
信息传输、软件和信息技术服务业（23）、租赁和商务服务业（7）、科学研究和技术服务业（6）、金融业（4）</v>
      </c>
    </row>
    <row r="27" s="1" customFormat="true" ht="40.5" spans="1:5">
      <c r="A27" s="6">
        <v>23</v>
      </c>
      <c r="B27" s="7" t="s">
        <v>236</v>
      </c>
      <c r="C27" s="8">
        <f>VLOOKUP(B27,'2024年度会计师事务所从事证券服务业务基本信息'!$B$6:$O$103,9,0)</f>
        <v>93</v>
      </c>
      <c r="D27" s="9">
        <f>VLOOKUP(B27,'2024年度会计师事务所从事证券服务业务基本信息'!$B$6:$O$103,10,0)</f>
        <v>191.91</v>
      </c>
      <c r="E27" s="8" t="str">
        <f>VLOOKUP(B27,'2024年度会计师事务所从事证券服务业务基本信息'!$B$6:$O$103,11,0)</f>
        <v>制造业（47）、信息传输、计算机服务和软件业（16）、其他技术服务（6）、文化、体育和娱乐（4）、交通运输（3）</v>
      </c>
    </row>
    <row r="28" s="1" customFormat="true" ht="54" spans="1:5">
      <c r="A28" s="6">
        <v>24</v>
      </c>
      <c r="B28" s="7" t="s">
        <v>156</v>
      </c>
      <c r="C28" s="8">
        <f>VLOOKUP(B28,'2024年度会计师事务所从事证券服务业务基本信息'!$B$6:$O$103,9,0)</f>
        <v>92</v>
      </c>
      <c r="D28" s="9">
        <f>VLOOKUP(B28,'2024年度会计师事务所从事证券服务业务基本信息'!$B$6:$O$103,10,0)</f>
        <v>281.0107</v>
      </c>
      <c r="E28" s="8" t="str">
        <f>VLOOKUP(B28,'2024年度会计师事务所从事证券服务业务基本信息'!$B$6:$O$103,11,0)</f>
        <v>制造业（37）、科学研究和技术服务业（14）、信息传输、软件和信息技术服务业（12）、建筑业（7）、租赁和商务服务业（6）</v>
      </c>
    </row>
    <row r="29" s="1" customFormat="true" ht="54" spans="1:5">
      <c r="A29" s="6">
        <v>25</v>
      </c>
      <c r="B29" s="7" t="s">
        <v>287</v>
      </c>
      <c r="C29" s="8">
        <f>VLOOKUP(B29,'2024年度会计师事务所从事证券服务业务基本信息'!$B$6:$O$103,9,0)</f>
        <v>89</v>
      </c>
      <c r="D29" s="9">
        <f>VLOOKUP(B29,'2024年度会计师事务所从事证券服务业务基本信息'!$B$6:$O$103,10,0)</f>
        <v>248.56</v>
      </c>
      <c r="E29" s="8" t="str">
        <f>VLOOKUP(B29,'2024年度会计师事务所从事证券服务业务基本信息'!$B$6:$O$103,11,0)</f>
        <v>制造业（36）、信息传输、软件和信息技术服务业（23）、科学研究和技术服务业（8）、水利、环境和公共设施管理业（4）、租赁和商务服务业（4）</v>
      </c>
    </row>
    <row r="30" s="1" customFormat="true" ht="67.5" spans="1:5">
      <c r="A30" s="6">
        <v>26</v>
      </c>
      <c r="B30" s="10" t="s">
        <v>232</v>
      </c>
      <c r="C30" s="8">
        <f>VLOOKUP(B30,'2024年度会计师事务所从事证券服务业务基本信息'!$B$6:$O$103,9,0)</f>
        <v>88</v>
      </c>
      <c r="D30" s="9">
        <f>VLOOKUP(B30,'2024年度会计师事务所从事证券服务业务基本信息'!$B$6:$O$103,10,0)</f>
        <v>990.9</v>
      </c>
      <c r="E30" s="8" t="str">
        <f>VLOOKUP(B30,'2024年度会计师事务所从事证券服务业务基本信息'!$B$6:$O$103,11,0)</f>
        <v>制造业（50）、信息传输、软件和信息技术服务业（13）、租赁和商务服务业（5）、科学研究和技术服务业（4）、金融业（4）、水利、环境和公共设施管理业（4）</v>
      </c>
    </row>
    <row r="31" s="1" customFormat="true" ht="121.5" spans="1:5">
      <c r="A31" s="6">
        <v>27</v>
      </c>
      <c r="B31" s="7" t="s">
        <v>40</v>
      </c>
      <c r="C31" s="8">
        <f>VLOOKUP(B31,'2024年度会计师事务所从事证券服务业务基本信息'!$B$6:$O$103,9,0)</f>
        <v>88</v>
      </c>
      <c r="D31" s="9">
        <f>VLOOKUP(B31,'2024年度会计师事务所从事证券服务业务基本信息'!$B$6:$O$103,10,0)</f>
        <v>353.7205</v>
      </c>
      <c r="E31" s="8" t="str">
        <f>VLOOKUP(B31,'2024年度会计师事务所从事证券服务业务基本信息'!$B$6:$O$103,11,0)</f>
        <v>制造业（53）、信息传输、软件和信息技术服务业（17）、科学研究和技术服务业（6）、批发和零售业（2）、电力、热力、燃气及水生产和供应业（2）、文化、体育和娱乐业（2）、卫生和社会工作（1）、居民服务、修理和其他服务业（1）、建筑业（1）、水利、环境和公共设施管理业（1）、住宿和餐饮业（1）、农、林、牧、渔业（1）</v>
      </c>
    </row>
    <row r="32" s="1" customFormat="true" ht="121.5" spans="1:5">
      <c r="A32" s="6">
        <v>28</v>
      </c>
      <c r="B32" s="7" t="s">
        <v>295</v>
      </c>
      <c r="C32" s="8">
        <f>VLOOKUP(B32,'2024年度会计师事务所从事证券服务业务基本信息'!$B$6:$O$103,9,0)</f>
        <v>77</v>
      </c>
      <c r="D32" s="9">
        <f>VLOOKUP(B32,'2024年度会计师事务所从事证券服务业务基本信息'!$B$6:$O$103,10,0)</f>
        <v>186.3133</v>
      </c>
      <c r="E32" s="8" t="str">
        <f>VLOOKUP(B32,'2024年度会计师事务所从事证券服务业务基本信息'!$B$6:$O$103,11,0)</f>
        <v>制造业（40）、信息传输、软件和信息技术服务业（14）、电力、热力、燃气及水生产和供应业（3）、建筑业（3）、水利、环境和公共设施管理业（3）、租赁和商务服务业（3）、采矿业（2）、科学研究和技术服务业（2）、批发和零售业（2）、文化、体育和娱乐业（2）、交通运输、仓储和邮政业（1）、农、林、牧、渔业（1）、卫生和社会工作（1）</v>
      </c>
    </row>
    <row r="33" s="1" customFormat="true" ht="40.5" spans="1:5">
      <c r="A33" s="6">
        <v>29</v>
      </c>
      <c r="B33" s="7" t="s">
        <v>139</v>
      </c>
      <c r="C33" s="8">
        <f>VLOOKUP(B33,'2024年度会计师事务所从事证券服务业务基本信息'!$B$6:$O$103,9,0)</f>
        <v>75</v>
      </c>
      <c r="D33" s="9">
        <f>VLOOKUP(B33,'2024年度会计师事务所从事证券服务业务基本信息'!$B$6:$O$103,10,0)</f>
        <v>360.2019</v>
      </c>
      <c r="E33" s="8" t="str">
        <f>VLOOKUP(B33,'2024年度会计师事务所从事证券服务业务基本信息'!$B$6:$O$103,11,0)</f>
        <v>制造业（49）、信息传输、软件和信息技术服务业（8）、批发和零售业（4）、建筑业（3）、科学研究和技术服务业（3）</v>
      </c>
    </row>
    <row r="34" s="1" customFormat="true" ht="54" spans="1:5">
      <c r="A34" s="6">
        <v>30</v>
      </c>
      <c r="B34" s="7" t="s">
        <v>47</v>
      </c>
      <c r="C34" s="8">
        <f>VLOOKUP(B34,'2024年度会计师事务所从事证券服务业务基本信息'!$B$6:$O$103,9,0)</f>
        <v>64</v>
      </c>
      <c r="D34" s="9">
        <f>VLOOKUP(B34,'2024年度会计师事务所从事证券服务业务基本信息'!$B$6:$O$103,10,0)</f>
        <v>92.69</v>
      </c>
      <c r="E34" s="8" t="str">
        <f>VLOOKUP(B34,'2024年度会计师事务所从事证券服务业务基本信息'!$B$6:$O$103,11,0)</f>
        <v>制造业（32）、信息传输、软件和信息技术服务业（17）、租赁和商务服务业（6）、批发和零售业（3）、科学研究和技术服务业（2）</v>
      </c>
    </row>
    <row r="35" s="1" customFormat="true" ht="67.5" spans="1:5">
      <c r="A35" s="6">
        <v>31</v>
      </c>
      <c r="B35" s="7" t="s">
        <v>319</v>
      </c>
      <c r="C35" s="8">
        <f>VLOOKUP(B35,'2024年度会计师事务所从事证券服务业务基本信息'!$B$6:$O$103,9,0)</f>
        <v>58</v>
      </c>
      <c r="D35" s="9">
        <f>VLOOKUP(B35,'2024年度会计师事务所从事证券服务业务基本信息'!$B$6:$O$103,10,0)</f>
        <v>391.6881</v>
      </c>
      <c r="E35" s="8" t="str">
        <f>VLOOKUP(B35,'2024年度会计师事务所从事证券服务业务基本信息'!$B$6:$O$103,11,0)</f>
        <v>制造业（31）、信息传输、软件和信息技术服务业（10）、批发和零售业（4）、建筑业（3）、科学研究和技术服务业（3）、水利、环境和公共设施管理业（3）</v>
      </c>
    </row>
    <row r="36" s="1" customFormat="true" ht="54" spans="1:5">
      <c r="A36" s="6">
        <v>32</v>
      </c>
      <c r="B36" s="7" t="s">
        <v>28</v>
      </c>
      <c r="C36" s="8">
        <f>VLOOKUP(B36,'2024年度会计师事务所从事证券服务业务基本信息'!$B$6:$O$103,9,0)</f>
        <v>58</v>
      </c>
      <c r="D36" s="9">
        <f>VLOOKUP(B36,'2024年度会计师事务所从事证券服务业务基本信息'!$B$6:$O$103,10,0)</f>
        <v>128.3789992</v>
      </c>
      <c r="E36" s="8" t="str">
        <f>VLOOKUP(B36,'2024年度会计师事务所从事证券服务业务基本信息'!$B$6:$O$103,11,0)</f>
        <v>制造业（25）、信息传输、软件和信息技术服务业（10）、科学研究和技术服务业（5）、租赁和商务服务业（4）、建筑业（4）</v>
      </c>
    </row>
    <row r="37" s="1" customFormat="true" ht="54" spans="1:5">
      <c r="A37" s="6">
        <v>33</v>
      </c>
      <c r="B37" s="11" t="s">
        <v>216</v>
      </c>
      <c r="C37" s="8">
        <f>VLOOKUP(B37,'2024年度会计师事务所从事证券服务业务基本信息'!$B$6:$O$103,9,0)</f>
        <v>54</v>
      </c>
      <c r="D37" s="9">
        <f>VLOOKUP(B37,'2024年度会计师事务所从事证券服务业务基本信息'!$B$6:$O$103,10,0)</f>
        <v>903.7363</v>
      </c>
      <c r="E37" s="8" t="str">
        <f>VLOOKUP(B37,'2024年度会计师事务所从事证券服务业务基本信息'!$B$6:$O$103,11,0)</f>
        <v>制造业（33）、信息传输、软件和信息技术服务业（7）、租赁和商务服务业（5）、交通运输、仓储和邮政业（2）、建筑业（2）</v>
      </c>
    </row>
    <row r="38" s="1" customFormat="true" ht="54" spans="1:5">
      <c r="A38" s="6">
        <v>34</v>
      </c>
      <c r="B38" s="7" t="s">
        <v>114</v>
      </c>
      <c r="C38" s="8">
        <f>VLOOKUP(B38,'2024年度会计师事务所从事证券服务业务基本信息'!$B$6:$O$103,9,0)</f>
        <v>38</v>
      </c>
      <c r="D38" s="9">
        <f>VLOOKUP(B38,'2024年度会计师事务所从事证券服务业务基本信息'!$B$6:$O$103,10,0)</f>
        <v>149.852</v>
      </c>
      <c r="E38" s="8" t="str">
        <f>VLOOKUP(B38,'2024年度会计师事务所从事证券服务业务基本信息'!$B$6:$O$103,11,0)</f>
        <v>制造业（20）、信息传输、软件和信息技术服务业（8）、科学研究和技术服务业（4）、批发和零售业（3）、租赁和商务服务业（2）</v>
      </c>
    </row>
    <row r="39" s="1" customFormat="true" ht="54" spans="1:5">
      <c r="A39" s="6">
        <v>35</v>
      </c>
      <c r="B39" s="7" t="s">
        <v>255</v>
      </c>
      <c r="C39" s="8">
        <f>VLOOKUP(B39,'2024年度会计师事务所从事证券服务业务基本信息'!$B$6:$O$103,9,0)</f>
        <v>37</v>
      </c>
      <c r="D39" s="9">
        <f>VLOOKUP(B39,'2024年度会计师事务所从事证券服务业务基本信息'!$B$6:$O$103,10,0)</f>
        <v>50.944</v>
      </c>
      <c r="E39" s="8" t="str">
        <f>VLOOKUP(B39,'2024年度会计师事务所从事证券服务业务基本信息'!$B$6:$O$103,11,0)</f>
        <v>制造业（20）、信息传输、软件和信息技术服务业（6）、批发和零售业（5）、文化、体育和娱乐业（3）、农、林、牧、渔业（1）</v>
      </c>
    </row>
    <row r="40" s="1" customFormat="true" ht="54" spans="1:5">
      <c r="A40" s="6">
        <v>36</v>
      </c>
      <c r="B40" s="7" t="s">
        <v>68</v>
      </c>
      <c r="C40" s="8">
        <f>VLOOKUP(B40,'2024年度会计师事务所从事证券服务业务基本信息'!$B$6:$O$103,9,0)</f>
        <v>29</v>
      </c>
      <c r="D40" s="9">
        <f>VLOOKUP(B40,'2024年度会计师事务所从事证券服务业务基本信息'!$B$6:$O$103,10,0)</f>
        <v>56.51</v>
      </c>
      <c r="E40" s="8" t="str">
        <f>VLOOKUP(B40,'2024年度会计师事务所从事证券服务业务基本信息'!$B$6:$O$103,11,0)</f>
        <v>制造业（8）信息传输、软件和信息技术服务业（6）科学研究和技术服务业（4）文化、体育和娱乐业（4）租赁和商务服务业（3）</v>
      </c>
    </row>
    <row r="41" s="1" customFormat="true" ht="40.5" spans="1:5">
      <c r="A41" s="6">
        <v>37</v>
      </c>
      <c r="B41" s="7" t="s">
        <v>175</v>
      </c>
      <c r="C41" s="8">
        <f>VLOOKUP(B41,'2024年度会计师事务所从事证券服务业务基本信息'!$B$6:$O$103,9,0)</f>
        <v>28</v>
      </c>
      <c r="D41" s="9">
        <f>VLOOKUP(B41,'2024年度会计师事务所从事证券服务业务基本信息'!$B$6:$O$103,10,0)</f>
        <v>48.44</v>
      </c>
      <c r="E41" s="8" t="str">
        <f>VLOOKUP(B41,'2024年度会计师事务所从事证券服务业务基本信息'!$B$6:$O$103,11,0)</f>
        <v>信息传输、软件和信息技术服务业（6）、租赁和商务服务业（6）、建筑业（4）、科学研究服务（4）、制造业（2）</v>
      </c>
    </row>
    <row r="42" s="1" customFormat="true" ht="81" spans="1:5">
      <c r="A42" s="6">
        <v>38</v>
      </c>
      <c r="B42" s="7" t="s">
        <v>35</v>
      </c>
      <c r="C42" s="8">
        <f>VLOOKUP(B42,'2024年度会计师事务所从事证券服务业务基本信息'!$B$6:$O$103,9,0)</f>
        <v>27</v>
      </c>
      <c r="D42" s="9">
        <f>VLOOKUP(B42,'2024年度会计师事务所从事证券服务业务基本信息'!$B$6:$O$103,10,0)</f>
        <v>53.4</v>
      </c>
      <c r="E42" s="8" t="str">
        <f>VLOOKUP(B42,'2024年度会计师事务所从事证券服务业务基本信息'!$B$6:$O$103,11,0)</f>
        <v>信息技术（7）、机械设备（4）、互联网（3）、文化传媒 （3）、电气设备（2）、休闲、生活及专业服务（2）、交运设备（1）、基础化工（1）、农林牧渔（1）、食品饮料（1）、轻工制造（1）、建筑（1）</v>
      </c>
    </row>
    <row r="43" s="1" customFormat="true" ht="81" spans="1:5">
      <c r="A43" s="6">
        <v>39</v>
      </c>
      <c r="B43" s="11" t="s">
        <v>271</v>
      </c>
      <c r="C43" s="8">
        <f>VLOOKUP(B43,'2024年度会计师事务所从事证券服务业务基本信息'!$B$6:$O$103,9,0)</f>
        <v>25</v>
      </c>
      <c r="D43" s="9">
        <f>VLOOKUP(B43,'2024年度会计师事务所从事证券服务业务基本信息'!$B$6:$O$103,10,0)</f>
        <v>101.48</v>
      </c>
      <c r="E43" s="8" t="str">
        <f>VLOOKUP(B43,'2024年度会计师事务所从事证券服务业务基本信息'!$B$6:$O$103,11,0)</f>
        <v>制造业（8）、批发和零售业（5）、科学研究和技术服务业（3）、租赁和商务服务业（3）、交通运输、仓储和邮政业（2）、体育和娱乐业（2）、卫生和社会工作（1）、文化、信息传输、软件和信息技术服务业（1）</v>
      </c>
    </row>
    <row r="44" s="1" customFormat="true" ht="67.5" spans="1:5">
      <c r="A44" s="6">
        <v>40</v>
      </c>
      <c r="B44" s="7" t="s">
        <v>211</v>
      </c>
      <c r="C44" s="8">
        <f>VLOOKUP(B44,'2024年度会计师事务所从事证券服务业务基本信息'!$B$6:$O$103,9,0)</f>
        <v>23</v>
      </c>
      <c r="D44" s="9">
        <f>VLOOKUP(B44,'2024年度会计师事务所从事证券服务业务基本信息'!$B$6:$O$103,10,0)</f>
        <v>54.03</v>
      </c>
      <c r="E44" s="8" t="str">
        <f>VLOOKUP(B44,'2024年度会计师事务所从事证券服务业务基本信息'!$B$6:$O$103,11,0)</f>
        <v>制造业（12）、信息传输、软件和信息技术服务业（6）、水利、环境和公共设施管理业（2）、租赁和商务服务业（1）、居民服务、修理和其他服务业（1）、电力、热力、燃气及水生产和供应业（1）</v>
      </c>
    </row>
    <row r="45" s="1" customFormat="true" ht="67.5" spans="1:5">
      <c r="A45" s="6">
        <v>41</v>
      </c>
      <c r="B45" s="11" t="s">
        <v>45</v>
      </c>
      <c r="C45" s="8">
        <f>VLOOKUP(B45,'2024年度会计师事务所从事证券服务业务基本信息'!$B$6:$O$103,9,0)</f>
        <v>22</v>
      </c>
      <c r="D45" s="9">
        <f>VLOOKUP(B45,'2024年度会计师事务所从事证券服务业务基本信息'!$B$6:$O$103,10,0)</f>
        <v>14.5654</v>
      </c>
      <c r="E45" s="8" t="str">
        <f>VLOOKUP(B45,'2024年度会计师事务所从事证券服务业务基本信息'!$B$6:$O$103,11,0)</f>
        <v>信息传输、软件和信息技术服务业（10）、科学研究和技术服务业（3）、租赁和商务服务业（3）、批发和零售业（2）、制造业（2）、教育（1）、水利、环境和公共设施管理业（1）</v>
      </c>
    </row>
    <row r="46" s="1" customFormat="true" ht="40.5" spans="1:5">
      <c r="A46" s="6">
        <v>42</v>
      </c>
      <c r="B46" s="11" t="s">
        <v>192</v>
      </c>
      <c r="C46" s="8">
        <f>VLOOKUP(B46,'2024年度会计师事务所从事证券服务业务基本信息'!$B$6:$O$103,9,0)</f>
        <v>20</v>
      </c>
      <c r="D46" s="9">
        <f>VLOOKUP(B46,'2024年度会计师事务所从事证券服务业务基本信息'!$B$6:$O$103,10,0)</f>
        <v>25.72</v>
      </c>
      <c r="E46" s="8" t="str">
        <f>VLOOKUP(B46,'2024年度会计师事务所从事证券服务业务基本信息'!$B$6:$O$103,11,0)</f>
        <v>制造业（7）信息传输、软件和信息技术服务业（5）、建筑业（2）、科学研究和技术服务业（2）、批发和零售业（2）</v>
      </c>
    </row>
    <row r="47" s="1" customFormat="true" ht="81" spans="1:5">
      <c r="A47" s="6">
        <v>43</v>
      </c>
      <c r="B47" s="11" t="s">
        <v>202</v>
      </c>
      <c r="C47" s="8">
        <f>VLOOKUP(B47,'2024年度会计师事务所从事证券服务业务基本信息'!$B$6:$O$103,9,0)</f>
        <v>18</v>
      </c>
      <c r="D47" s="9">
        <f>VLOOKUP(B47,'2024年度会计师事务所从事证券服务业务基本信息'!$B$6:$O$103,10,0)</f>
        <v>97.47</v>
      </c>
      <c r="E47" s="8" t="str">
        <f>VLOOKUP(B47,'2024年度会计师事务所从事证券服务业务基本信息'!$B$6:$O$103,11,0)</f>
        <v>制造业（7）、信息传输、软件和信息技术服务业（5）、电力、热力、燃气及水生产和供应业（2）、建筑业（1）、农、林、牧、渔业（1）、文化、体育和娱乐业（1）、水利、环境和公共设施管理业（1）</v>
      </c>
    </row>
    <row r="48" s="1" customFormat="true" ht="54" spans="1:5">
      <c r="A48" s="6">
        <v>44</v>
      </c>
      <c r="B48" s="7" t="s">
        <v>61</v>
      </c>
      <c r="C48" s="8">
        <f>VLOOKUP(B48,'2024年度会计师事务所从事证券服务业务基本信息'!$B$6:$O$103,9,0)</f>
        <v>15</v>
      </c>
      <c r="D48" s="9">
        <f>VLOOKUP(B48,'2024年度会计师事务所从事证券服务业务基本信息'!$B$6:$O$103,10,0)</f>
        <v>39.37</v>
      </c>
      <c r="E48" s="8" t="str">
        <f>VLOOKUP(B48,'2024年度会计师事务所从事证券服务业务基本信息'!$B$6:$O$103,11,0)</f>
        <v>制造业（6）、信息传输、软件和信息技术服务业（4）、批发和零售业（2）、建筑业（1）、水利、环境和公共设施管理业（1）</v>
      </c>
    </row>
    <row r="49" s="1" customFormat="true" ht="54" spans="1:5">
      <c r="A49" s="6">
        <v>45</v>
      </c>
      <c r="B49" s="7" t="s">
        <v>198</v>
      </c>
      <c r="C49" s="8">
        <f>VLOOKUP(B49,'2024年度会计师事务所从事证券服务业务基本信息'!$B$6:$O$103,9,0)</f>
        <v>14</v>
      </c>
      <c r="D49" s="9">
        <f>VLOOKUP(B49,'2024年度会计师事务所从事证券服务业务基本信息'!$B$6:$O$103,10,0)</f>
        <v>14.98</v>
      </c>
      <c r="E49" s="8" t="str">
        <f>VLOOKUP(B49,'2024年度会计师事务所从事证券服务业务基本信息'!$B$6:$O$103,11,0)</f>
        <v>制造业（6）、信息传输、软件和信息技术服务业（3）、文化、体育和娱乐业（2）、租赁和商务服务业（1）、金融业（1）、农、林、牧、渔业（1）</v>
      </c>
    </row>
    <row r="50" s="1" customFormat="true" ht="54" spans="1:5">
      <c r="A50" s="6">
        <v>46</v>
      </c>
      <c r="B50" s="11" t="s">
        <v>291</v>
      </c>
      <c r="C50" s="8">
        <f>VLOOKUP(B50,'2024年度会计师事务所从事证券服务业务基本信息'!$B$6:$O$103,9,0)</f>
        <v>13</v>
      </c>
      <c r="D50" s="9">
        <f>VLOOKUP(B50,'2024年度会计师事务所从事证券服务业务基本信息'!$B$6:$O$103,10,0)</f>
        <v>17.08</v>
      </c>
      <c r="E50" s="8" t="str">
        <f>VLOOKUP(B50,'2024年度会计师事务所从事证券服务业务基本信息'!$B$6:$O$103,11,0)</f>
        <v>制造业（6）、租赁和商务服务业（2）、信息传输、软件和信息技术服务业（2）、建筑业（1）、电力、热力、燃气及水生产和供应业（1）</v>
      </c>
    </row>
    <row r="51" s="1" customFormat="true" ht="67.5" spans="1:5">
      <c r="A51" s="6">
        <v>47</v>
      </c>
      <c r="B51" s="7" t="s">
        <v>229</v>
      </c>
      <c r="C51" s="8">
        <f>VLOOKUP(B51,'2024年度会计师事务所从事证券服务业务基本信息'!$B$6:$O$103,9,0)</f>
        <v>11</v>
      </c>
      <c r="D51" s="9">
        <f>VLOOKUP(B51,'2024年度会计师事务所从事证券服务业务基本信息'!$B$6:$O$103,10,0)</f>
        <v>26.1346</v>
      </c>
      <c r="E51" s="8" t="str">
        <f>VLOOKUP(B51,'2024年度会计师事务所从事证券服务业务基本信息'!$B$6:$O$103,11,0)</f>
        <v>制造业（6）、
信息传输、软件和信息技术服务业（2）、建筑业（1）、
科学研究和技术服务业（1）、批发和零售业（1）</v>
      </c>
    </row>
    <row r="52" s="1" customFormat="true" ht="54" spans="1:5">
      <c r="A52" s="6">
        <v>48</v>
      </c>
      <c r="B52" s="7" t="s">
        <v>204</v>
      </c>
      <c r="C52" s="8">
        <f>VLOOKUP(B52,'2024年度会计师事务所从事证券服务业务基本信息'!$B$6:$O$103,9,0)</f>
        <v>11</v>
      </c>
      <c r="D52" s="9">
        <f>VLOOKUP(B52,'2024年度会计师事务所从事证券服务业务基本信息'!$B$6:$O$103,10,0)</f>
        <v>16.6645</v>
      </c>
      <c r="E52" s="8" t="str">
        <f>VLOOKUP(B52,'2024年度会计师事务所从事证券服务业务基本信息'!$B$6:$O$103,11,0)</f>
        <v>制造业（5）、信息传输、软件和信息技术服务业（2）、金融业（1）、批发和零售业（1）、水利、环境和公共设施管理业（1）</v>
      </c>
    </row>
    <row r="53" s="1" customFormat="true" ht="54" spans="1:5">
      <c r="A53" s="6">
        <v>49</v>
      </c>
      <c r="B53" s="7" t="s">
        <v>99</v>
      </c>
      <c r="C53" s="8">
        <f>VLOOKUP(B53,'2024年度会计师事务所从事证券服务业务基本信息'!$B$6:$O$103,9,0)</f>
        <v>11</v>
      </c>
      <c r="D53" s="9">
        <f>VLOOKUP(B53,'2024年度会计师事务所从事证券服务业务基本信息'!$B$6:$O$103,10,0)</f>
        <v>19.3797</v>
      </c>
      <c r="E53" s="8" t="str">
        <f>VLOOKUP(B53,'2024年度会计师事务所从事证券服务业务基本信息'!$B$6:$O$103,11,0)</f>
        <v>制造业（4）、信息传输、软件和信息技术服务业（4）、农、林、牧、渔业（1）、交通运输、仓储和邮政业（1）、租赁和商务服务业（1）</v>
      </c>
    </row>
    <row r="54" s="1" customFormat="true" ht="54" spans="1:5">
      <c r="A54" s="6">
        <v>50</v>
      </c>
      <c r="B54" s="7" t="s">
        <v>51</v>
      </c>
      <c r="C54" s="8">
        <f>VLOOKUP(B54,'2024年度会计师事务所从事证券服务业务基本信息'!$B$6:$O$103,9,0)</f>
        <v>10</v>
      </c>
      <c r="D54" s="9">
        <f>VLOOKUP(B54,'2024年度会计师事务所从事证券服务业务基本信息'!$B$6:$O$103,10,0)</f>
        <v>50.53</v>
      </c>
      <c r="E54" s="8" t="str">
        <f>VLOOKUP(B54,'2024年度会计师事务所从事证券服务业务基本信息'!$B$6:$O$103,11,0)</f>
        <v>制造业（6）、电力、热力、燃气及水生产和供应业（1）、农、林、牧、渔业（1）、批发和零售业（1）、租赁和商务服务业（1）</v>
      </c>
    </row>
    <row r="55" s="1" customFormat="true" ht="27" spans="1:5">
      <c r="A55" s="6">
        <v>51</v>
      </c>
      <c r="B55" s="11" t="s">
        <v>143</v>
      </c>
      <c r="C55" s="8">
        <f>VLOOKUP(B55,'2024年度会计师事务所从事证券服务业务基本信息'!$B$6:$O$103,9,0)</f>
        <v>10</v>
      </c>
      <c r="D55" s="9">
        <f>VLOOKUP(B55,'2024年度会计师事务所从事证券服务业务基本信息'!$B$6:$O$103,10,0)</f>
        <v>21.37</v>
      </c>
      <c r="E55" s="8" t="str">
        <f>VLOOKUP(B55,'2024年度会计师事务所从事证券服务业务基本信息'!$B$6:$O$103,11,0)</f>
        <v>制造业（7）、批发和零售业（1）、建筑业（1）、文化、体育、娱乐业（1）</v>
      </c>
    </row>
    <row r="56" s="1" customFormat="true" ht="54" spans="1:5">
      <c r="A56" s="6">
        <v>52</v>
      </c>
      <c r="B56" s="7" t="s">
        <v>31</v>
      </c>
      <c r="C56" s="8">
        <f>VLOOKUP(B56,'2024年度会计师事务所从事证券服务业务基本信息'!$B$6:$O$103,9,0)</f>
        <v>9</v>
      </c>
      <c r="D56" s="9">
        <f>VLOOKUP(B56,'2024年度会计师事务所从事证券服务业务基本信息'!$B$6:$O$103,10,0)</f>
        <v>159.8623763</v>
      </c>
      <c r="E56" s="8" t="str">
        <f>VLOOKUP(B56,'2024年度会计师事务所从事证券服务业务基本信息'!$B$6:$O$103,11,0)</f>
        <v>信息传输、软件和信息技术服务业（3）、制造业（2）、金融业（1）、科学研究和技术服务业（1）、卫生和社会工作（1）、租赁和商务服务业（1）</v>
      </c>
    </row>
    <row r="57" s="1" customFormat="true" ht="54" spans="1:5">
      <c r="A57" s="6">
        <v>53</v>
      </c>
      <c r="B57" s="7" t="s">
        <v>137</v>
      </c>
      <c r="C57" s="8">
        <f>VLOOKUP(B57,'2024年度会计师事务所从事证券服务业务基本信息'!$B$6:$O$103,9,0)</f>
        <v>9</v>
      </c>
      <c r="D57" s="9">
        <f>VLOOKUP(B57,'2024年度会计师事务所从事证券服务业务基本信息'!$B$6:$O$103,10,0)</f>
        <v>7.04</v>
      </c>
      <c r="E57" s="8" t="str">
        <f>VLOOKUP(B57,'2024年度会计师事务所从事证券服务业务基本信息'!$B$6:$O$103,11,0)</f>
        <v>文化、体育和娱乐业（2）、批发和零售业（2）、信息传输、软件和信息技术服务业（2）、制造业（2）、租赁和商务服务业（1）</v>
      </c>
    </row>
    <row r="58" s="1" customFormat="true" ht="67.5" spans="1:5">
      <c r="A58" s="6">
        <v>54</v>
      </c>
      <c r="B58" s="12" t="s">
        <v>82</v>
      </c>
      <c r="C58" s="8">
        <f>VLOOKUP(B58,'2024年度会计师事务所从事证券服务业务基本信息'!$B$6:$O$103,9,0)</f>
        <v>8</v>
      </c>
      <c r="D58" s="9">
        <f>VLOOKUP(B58,'2024年度会计师事务所从事证券服务业务基本信息'!$B$6:$O$103,10,0)</f>
        <v>366.49</v>
      </c>
      <c r="E58" s="8" t="str">
        <f>VLOOKUP(B58,'2024年度会计师事务所从事证券服务业务基本信息'!$B$6:$O$103,11,0)</f>
        <v>制造业（2）、农、林、牧、渔业（2）、信息传输、软件和信息技术服务业（1）、文化、体育和娱乐业（1）、卫生和社会工作（1）、科学研究和技术服务业（1）</v>
      </c>
    </row>
    <row r="59" s="1" customFormat="true" ht="54" spans="1:5">
      <c r="A59" s="6">
        <v>55</v>
      </c>
      <c r="B59" s="7" t="s">
        <v>194</v>
      </c>
      <c r="C59" s="8">
        <f>VLOOKUP(B59,'2024年度会计师事务所从事证券服务业务基本信息'!$B$6:$O$103,9,0)</f>
        <v>8</v>
      </c>
      <c r="D59" s="9">
        <f>VLOOKUP(B59,'2024年度会计师事务所从事证券服务业务基本信息'!$B$6:$O$103,10,0)</f>
        <v>8.720223563</v>
      </c>
      <c r="E59" s="8" t="str">
        <f>VLOOKUP(B59,'2024年度会计师事务所从事证券服务业务基本信息'!$B$6:$O$103,11,0)</f>
        <v>制造业（4）、科学研究和技术服务业（1）、批发和零售业（1）、信息传输、软件和信息技术服务业（1）、建筑业（1）</v>
      </c>
    </row>
    <row r="60" s="1" customFormat="true" ht="67.5" spans="1:5">
      <c r="A60" s="6">
        <v>56</v>
      </c>
      <c r="B60" s="7" t="s">
        <v>73</v>
      </c>
      <c r="C60" s="8">
        <f>VLOOKUP(B60,'2024年度会计师事务所从事证券服务业务基本信息'!$B$6:$O$103,9,0)</f>
        <v>8</v>
      </c>
      <c r="D60" s="9">
        <f>VLOOKUP(B60,'2024年度会计师事务所从事证券服务业务基本信息'!$B$6:$O$103,10,0)</f>
        <v>2.42</v>
      </c>
      <c r="E60" s="8" t="str">
        <f>VLOOKUP(B60,'2024年度会计师事务所从事证券服务业务基本信息'!$B$6:$O$103,11,0)</f>
        <v>制造业（3）、交通运输、仓储和邮政业（1）、信息传输、软件和信息技术服务业（1）、租赁和商务服务业（1）、文化、体育和娱乐业（1）、科学研究和技术服务业（1）</v>
      </c>
    </row>
    <row r="61" s="1" customFormat="true" ht="40.5" spans="1:5">
      <c r="A61" s="6">
        <v>57</v>
      </c>
      <c r="B61" s="7" t="s">
        <v>111</v>
      </c>
      <c r="C61" s="8">
        <f>VLOOKUP(B61,'2024年度会计师事务所从事证券服务业务基本信息'!$B$6:$O$103,9,0)</f>
        <v>7</v>
      </c>
      <c r="D61" s="9">
        <f>VLOOKUP(B61,'2024年度会计师事务所从事证券服务业务基本信息'!$B$6:$O$103,10,0)</f>
        <v>56.33375975</v>
      </c>
      <c r="E61" s="8" t="str">
        <f>VLOOKUP(B61,'2024年度会计师事务所从事证券服务业务基本信息'!$B$6:$O$103,11,0)</f>
        <v>制造业（4）、电力、热力、燃气及水生产和供应业（1）、批发和零售业（1）、信息传输、软件和信息技术服务业（1）</v>
      </c>
    </row>
    <row r="62" s="1" customFormat="true" ht="27" spans="1:5">
      <c r="A62" s="6">
        <v>58</v>
      </c>
      <c r="B62" s="7" t="s">
        <v>172</v>
      </c>
      <c r="C62" s="8">
        <f>VLOOKUP(B62,'2024年度会计师事务所从事证券服务业务基本信息'!$B$6:$O$103,9,0)</f>
        <v>7</v>
      </c>
      <c r="D62" s="9">
        <f>VLOOKUP(B62,'2024年度会计师事务所从事证券服务业务基本信息'!$B$6:$O$103,10,0)</f>
        <v>15.13279552</v>
      </c>
      <c r="E62" s="8" t="str">
        <f>VLOOKUP(B62,'2024年度会计师事务所从事证券服务业务基本信息'!$B$6:$O$103,11,0)</f>
        <v>制造业（5）、水利、环境和公共设施管理业（1）、租赁和商务服务业（1）</v>
      </c>
    </row>
    <row r="63" s="1" customFormat="true" ht="27" spans="1:5">
      <c r="A63" s="6">
        <v>59</v>
      </c>
      <c r="B63" s="7" t="s">
        <v>121</v>
      </c>
      <c r="C63" s="8">
        <f>VLOOKUP(B63,'2024年度会计师事务所从事证券服务业务基本信息'!$B$6:$O$103,9,0)</f>
        <v>6</v>
      </c>
      <c r="D63" s="9">
        <f>VLOOKUP(B63,'2024年度会计师事务所从事证券服务业务基本信息'!$B$6:$O$103,10,0)</f>
        <v>9.0585</v>
      </c>
      <c r="E63" s="8" t="str">
        <f>VLOOKUP(B63,'2024年度会计师事务所从事证券服务业务基本信息'!$B$6:$O$103,11,0)</f>
        <v>租赁和商务服务业（3）、科学研究和技术服务业（2）、制造业（1）</v>
      </c>
    </row>
    <row r="64" s="1" customFormat="true" ht="27" spans="1:5">
      <c r="A64" s="6">
        <v>60</v>
      </c>
      <c r="B64" s="7" t="s">
        <v>264</v>
      </c>
      <c r="C64" s="8">
        <f>VLOOKUP(B64,'2024年度会计师事务所从事证券服务业务基本信息'!$B$6:$O$103,9,0)</f>
        <v>5</v>
      </c>
      <c r="D64" s="9">
        <f>VLOOKUP(B64,'2024年度会计师事务所从事证券服务业务基本信息'!$B$6:$O$103,10,0)</f>
        <v>31.83</v>
      </c>
      <c r="E64" s="8" t="str">
        <f>VLOOKUP(B64,'2024年度会计师事务所从事证券服务业务基本信息'!$B$6:$O$103,11,0)</f>
        <v>制造业（3）、 批发和零售 业（1）、信 息传输、软件和信息技术 服务业（1）</v>
      </c>
    </row>
    <row r="65" s="1" customFormat="true" ht="27" spans="1:5">
      <c r="A65" s="6">
        <v>61</v>
      </c>
      <c r="B65" s="7" t="s">
        <v>95</v>
      </c>
      <c r="C65" s="8">
        <f>VLOOKUP(B65,'2024年度会计师事务所从事证券服务业务基本信息'!$B$6:$O$103,9,0)</f>
        <v>4</v>
      </c>
      <c r="D65" s="9">
        <f>VLOOKUP(B65,'2024年度会计师事务所从事证券服务业务基本信息'!$B$6:$O$103,10,0)</f>
        <v>155.96</v>
      </c>
      <c r="E65" s="8" t="str">
        <f>VLOOKUP(B65,'2024年度会计师事务所从事证券服务业务基本信息'!$B$6:$O$103,11,0)</f>
        <v>制造业（2）、金融业（1）、科学研究和技术服务业（1）</v>
      </c>
    </row>
    <row r="66" s="1" customFormat="true" ht="40.5" spans="1:5">
      <c r="A66" s="6">
        <v>62</v>
      </c>
      <c r="B66" s="7" t="s">
        <v>260</v>
      </c>
      <c r="C66" s="8">
        <f>VLOOKUP(B66,'2024年度会计师事务所从事证券服务业务基本信息'!$B$6:$O$103,9,0)</f>
        <v>4</v>
      </c>
      <c r="D66" s="9">
        <f>VLOOKUP(B66,'2024年度会计师事务所从事证券服务业务基本信息'!$B$6:$O$103,10,0)</f>
        <v>53.09</v>
      </c>
      <c r="E66" s="8" t="str">
        <f>VLOOKUP(B66,'2024年度会计师事务所从事证券服务业务基本信息'!$B$6:$O$103,11,0)</f>
        <v>制造业（1）、房地产业（1）、金融业（1）、信息传输、软件和信息技术服务业（1）</v>
      </c>
    </row>
    <row r="67" s="1" customFormat="true" ht="40.5" spans="1:5">
      <c r="A67" s="6">
        <v>63</v>
      </c>
      <c r="B67" s="7" t="s">
        <v>240</v>
      </c>
      <c r="C67" s="8">
        <f>VLOOKUP(B67,'2024年度会计师事务所从事证券服务业务基本信息'!$B$6:$O$103,9,0)</f>
        <v>4</v>
      </c>
      <c r="D67" s="9">
        <f>VLOOKUP(B67,'2024年度会计师事务所从事证券服务业务基本信息'!$B$6:$O$103,10,0)</f>
        <v>6.2</v>
      </c>
      <c r="E67" s="8" t="str">
        <f>VLOOKUP(B67,'2024年度会计师事务所从事证券服务业务基本信息'!$B$6:$O$103,11,0)</f>
        <v>制造业（1）、建筑业（1）、科学研究和技术服务业（1）、信息传输、软件和信息技术服务业（1）</v>
      </c>
    </row>
    <row r="68" s="1" customFormat="true" ht="27" spans="1:5">
      <c r="A68" s="6">
        <v>64</v>
      </c>
      <c r="B68" s="7" t="s">
        <v>132</v>
      </c>
      <c r="C68" s="8">
        <f>VLOOKUP(B68,'2024年度会计师事务所从事证券服务业务基本信息'!$B$6:$O$103,9,0)</f>
        <v>4</v>
      </c>
      <c r="D68" s="9">
        <f>VLOOKUP(B68,'2024年度会计师事务所从事证券服务业务基本信息'!$B$6:$O$103,10,0)</f>
        <v>11.8503</v>
      </c>
      <c r="E68" s="8" t="str">
        <f>VLOOKUP(B68,'2024年度会计师事务所从事证券服务业务基本信息'!$B$6:$O$103,11,0)</f>
        <v>制造业（3）信息传输、软件和信息技术服务业（1）</v>
      </c>
    </row>
    <row r="69" s="1" customFormat="true" ht="27" spans="1:5">
      <c r="A69" s="6">
        <v>65</v>
      </c>
      <c r="B69" s="7" t="s">
        <v>189</v>
      </c>
      <c r="C69" s="8">
        <f>VLOOKUP(B69,'2024年度会计师事务所从事证券服务业务基本信息'!$B$6:$O$103,9,0)</f>
        <v>4</v>
      </c>
      <c r="D69" s="9">
        <f>VLOOKUP(B69,'2024年度会计师事务所从事证券服务业务基本信息'!$B$6:$O$103,10,0)</f>
        <v>42.4</v>
      </c>
      <c r="E69" s="8" t="str">
        <f>VLOOKUP(B69,'2024年度会计师事务所从事证券服务业务基本信息'!$B$6:$O$103,11,0)</f>
        <v>信息传输、软件和信息技术服务业（2）、建筑业（1）、制造业（1）</v>
      </c>
    </row>
    <row r="70" s="1" customFormat="true" ht="27" spans="1:5">
      <c r="A70" s="6">
        <v>66</v>
      </c>
      <c r="B70" s="7" t="s">
        <v>330</v>
      </c>
      <c r="C70" s="8">
        <f>VLOOKUP(B70,'2024年度会计师事务所从事证券服务业务基本信息'!$B$6:$O$103,9,0)</f>
        <v>3</v>
      </c>
      <c r="D70" s="9">
        <f>VLOOKUP(B70,'2024年度会计师事务所从事证券服务业务基本信息'!$B$6:$O$103,10,0)</f>
        <v>5.14</v>
      </c>
      <c r="E70" s="8" t="str">
        <f>VLOOKUP(B70,'2024年度会计师事务所从事证券服务业务基本信息'!$B$6:$O$103,11,0)</f>
        <v>制造业（2）、租赁和商务服务业（1）</v>
      </c>
    </row>
    <row r="71" s="1" customFormat="true" ht="27" spans="1:5">
      <c r="A71" s="6">
        <v>67</v>
      </c>
      <c r="B71" s="7" t="s">
        <v>245</v>
      </c>
      <c r="C71" s="8">
        <f>VLOOKUP(B71,'2024年度会计师事务所从事证券服务业务基本信息'!$B$6:$O$103,9,0)</f>
        <v>3</v>
      </c>
      <c r="D71" s="9">
        <f>VLOOKUP(B71,'2024年度会计师事务所从事证券服务业务基本信息'!$B$6:$O$103,10,0)</f>
        <v>7.92</v>
      </c>
      <c r="E71" s="8" t="str">
        <f>VLOOKUP(B71,'2024年度会计师事务所从事证券服务业务基本信息'!$B$6:$O$103,11,0)</f>
        <v>制造业（2）、信息传输、软件和信息技术服务业（1）</v>
      </c>
    </row>
    <row r="72" s="1" customFormat="true" ht="27" spans="1:5">
      <c r="A72" s="6">
        <v>68</v>
      </c>
      <c r="B72" s="7" t="s">
        <v>118</v>
      </c>
      <c r="C72" s="8">
        <f>VLOOKUP(B72,'2024年度会计师事务所从事证券服务业务基本信息'!$B$6:$O$103,9,0)</f>
        <v>3</v>
      </c>
      <c r="D72" s="9">
        <f>VLOOKUP(B72,'2024年度会计师事务所从事证券服务业务基本信息'!$B$6:$O$103,10,0)</f>
        <v>10.7045</v>
      </c>
      <c r="E72" s="8" t="str">
        <f>VLOOKUP(B72,'2024年度会计师事务所从事证券服务业务基本信息'!$B$6:$O$103,11,0)</f>
        <v>制造业（2）、交通运输、仓储和邮政业（1）</v>
      </c>
    </row>
    <row r="73" s="1" customFormat="true" ht="27" spans="1:5">
      <c r="A73" s="6">
        <v>69</v>
      </c>
      <c r="B73" s="10" t="s">
        <v>145</v>
      </c>
      <c r="C73" s="8">
        <f>VLOOKUP(B73,'2024年度会计师事务所从事证券服务业务基本信息'!$B$6:$O$103,9,0)</f>
        <v>3</v>
      </c>
      <c r="D73" s="9">
        <f>VLOOKUP(B73,'2024年度会计师事务所从事证券服务业务基本信息'!$B$6:$O$103,10,0)</f>
        <v>7.86</v>
      </c>
      <c r="E73" s="8" t="str">
        <f>VLOOKUP(B73,'2024年度会计师事务所从事证券服务业务基本信息'!$B$6:$O$103,11,0)</f>
        <v>制造业（2）、信息传输、软件和信息技术服务业（1）</v>
      </c>
    </row>
    <row r="74" s="1" customFormat="true" ht="40.5" spans="1:5">
      <c r="A74" s="6">
        <v>70</v>
      </c>
      <c r="B74" s="7" t="s">
        <v>285</v>
      </c>
      <c r="C74" s="8">
        <f>VLOOKUP(B74,'2024年度会计师事务所从事证券服务业务基本信息'!$B$6:$O$103,9,0)</f>
        <v>3</v>
      </c>
      <c r="D74" s="9">
        <f>VLOOKUP(B74,'2024年度会计师事务所从事证券服务业务基本信息'!$B$6:$O$103,10,0)</f>
        <v>10.23</v>
      </c>
      <c r="E74" s="8" t="str">
        <f>VLOOKUP(B74,'2024年度会计师事务所从事证券服务业务基本信息'!$B$6:$O$103,11,0)</f>
        <v>农、林、牧、渔业（1）、信息传输、软件和信息技术服务业（1）、电气机械和器材制造业（1）</v>
      </c>
    </row>
    <row r="75" s="1" customFormat="true" ht="27" spans="1:5">
      <c r="A75" s="6">
        <v>71</v>
      </c>
      <c r="B75" s="7" t="s">
        <v>206</v>
      </c>
      <c r="C75" s="8">
        <f>VLOOKUP(B75,'2024年度会计师事务所从事证券服务业务基本信息'!$B$6:$O$103,9,0)</f>
        <v>3</v>
      </c>
      <c r="D75" s="9">
        <f>VLOOKUP(B75,'2024年度会计师事务所从事证券服务业务基本信息'!$B$6:$O$103,10,0)</f>
        <v>1.5479</v>
      </c>
      <c r="E75" s="8" t="str">
        <f>VLOOKUP(B75,'2024年度会计师事务所从事证券服务业务基本信息'!$B$6:$O$103,11,0)</f>
        <v>制造业（3）</v>
      </c>
    </row>
    <row r="76" s="1" customFormat="true" ht="27" spans="1:5">
      <c r="A76" s="6">
        <v>72</v>
      </c>
      <c r="B76" s="7" t="s">
        <v>183</v>
      </c>
      <c r="C76" s="8">
        <f>VLOOKUP(B76,'2024年度会计师事务所从事证券服务业务基本信息'!$B$6:$O$103,9,0)</f>
        <v>3</v>
      </c>
      <c r="D76" s="9">
        <f>VLOOKUP(B76,'2024年度会计师事务所从事证券服务业务基本信息'!$B$6:$O$103,10,0)</f>
        <v>2.65</v>
      </c>
      <c r="E76" s="8" t="str">
        <f>VLOOKUP(B76,'2024年度会计师事务所从事证券服务业务基本信息'!$B$6:$O$103,11,0)</f>
        <v>信息传输、软件和信息技术服务业（2）、制造业（1）</v>
      </c>
    </row>
    <row r="77" s="1" customFormat="true" ht="27" spans="1:5">
      <c r="A77" s="6">
        <v>73</v>
      </c>
      <c r="B77" s="10" t="s">
        <v>56</v>
      </c>
      <c r="C77" s="8">
        <f>VLOOKUP(B77,'2024年度会计师事务所从事证券服务业务基本信息'!$B$6:$O$103,9,0)</f>
        <v>3</v>
      </c>
      <c r="D77" s="9">
        <f>VLOOKUP(B77,'2024年度会计师事务所从事证券服务业务基本信息'!$B$6:$O$103,10,0)</f>
        <v>0.5</v>
      </c>
      <c r="E77" s="8" t="str">
        <f>VLOOKUP(B77,'2024年度会计师事务所从事证券服务业务基本信息'!$B$6:$O$103,11,0)</f>
        <v>科学研究和技术服务业（2）、信息传输、软件和信息技术服务业（1）</v>
      </c>
    </row>
    <row r="78" s="1" customFormat="true" ht="27" spans="1:5">
      <c r="A78" s="6">
        <v>74</v>
      </c>
      <c r="B78" s="7" t="s">
        <v>269</v>
      </c>
      <c r="C78" s="8">
        <f>VLOOKUP(B78,'2024年度会计师事务所从事证券服务业务基本信息'!$B$6:$O$103,9,0)</f>
        <v>2</v>
      </c>
      <c r="D78" s="9">
        <f>VLOOKUP(B78,'2024年度会计师事务所从事证券服务业务基本信息'!$B$6:$O$103,10,0)</f>
        <v>1.21</v>
      </c>
      <c r="E78" s="8" t="str">
        <f>VLOOKUP(B78,'2024年度会计师事务所从事证券服务业务基本信息'!$B$6:$O$103,11,0)</f>
        <v>制造业（2）</v>
      </c>
    </row>
    <row r="79" s="1" customFormat="true" ht="27" spans="1:5">
      <c r="A79" s="6">
        <v>75</v>
      </c>
      <c r="B79" s="7" t="s">
        <v>129</v>
      </c>
      <c r="C79" s="8">
        <f>VLOOKUP(B79,'2024年度会计师事务所从事证券服务业务基本信息'!$B$6:$O$103,9,0)</f>
        <v>2</v>
      </c>
      <c r="D79" s="9">
        <f>VLOOKUP(B79,'2024年度会计师事务所从事证券服务业务基本信息'!$B$6:$O$103,10,0)</f>
        <v>4.47</v>
      </c>
      <c r="E79" s="8" t="str">
        <f>VLOOKUP(B79,'2024年度会计师事务所从事证券服务业务基本信息'!$B$6:$O$103,11,0)</f>
        <v>制造业（1）文化、体育和娱乐业（1）</v>
      </c>
    </row>
    <row r="80" s="1" customFormat="true" ht="27" spans="1:5">
      <c r="A80" s="6">
        <v>76</v>
      </c>
      <c r="B80" s="7" t="s">
        <v>252</v>
      </c>
      <c r="C80" s="8">
        <f>VLOOKUP(B80,'2024年度会计师事务所从事证券服务业务基本信息'!$B$6:$O$103,9,0)</f>
        <v>2</v>
      </c>
      <c r="D80" s="9">
        <f>VLOOKUP(B80,'2024年度会计师事务所从事证券服务业务基本信息'!$B$6:$O$103,10,0)</f>
        <v>1.4402</v>
      </c>
      <c r="E80" s="8" t="str">
        <f>VLOOKUP(B80,'2024年度会计师事务所从事证券服务业务基本信息'!$B$6:$O$103,11,0)</f>
        <v>水利、环境和公共设施管理业（1）、信息传输、软件和信息技术服务业（1）</v>
      </c>
    </row>
    <row r="81" s="17" customFormat="true" ht="27" spans="1:256">
      <c r="A81" s="6">
        <v>77</v>
      </c>
      <c r="B81" s="7" t="s">
        <v>108</v>
      </c>
      <c r="C81" s="8">
        <f>VLOOKUP(B81,'2024年度会计师事务所从事证券服务业务基本信息'!$B$6:$O$103,9,0)</f>
        <v>2</v>
      </c>
      <c r="D81" s="9">
        <f>VLOOKUP(B81,'2024年度会计师事务所从事证券服务业务基本信息'!$B$6:$O$103,10,0)</f>
        <v>3.0416</v>
      </c>
      <c r="E81" s="8" t="str">
        <f>VLOOKUP(B81,'2024年度会计师事务所从事证券服务业务基本信息'!$B$6:$O$103,11,0)</f>
        <v>制造业（1）、
科学研究和技术服务业（1）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s="17" customFormat="true" ht="27" spans="1:256">
      <c r="A82" s="6">
        <v>78</v>
      </c>
      <c r="B82" s="7" t="s">
        <v>181</v>
      </c>
      <c r="C82" s="8">
        <f>VLOOKUP(B82,'2024年度会计师事务所从事证券服务业务基本信息'!$B$6:$O$103,9,0)</f>
        <v>2</v>
      </c>
      <c r="D82" s="9">
        <f>VLOOKUP(B82,'2024年度会计师事务所从事证券服务业务基本信息'!$B$6:$O$103,10,0)</f>
        <v>4.25</v>
      </c>
      <c r="E82" s="8" t="str">
        <f>VLOOKUP(B82,'2024年度会计师事务所从事证券服务业务基本信息'!$B$6:$O$103,11,0)</f>
        <v>信息传输、软件和信息技术服务业（1）、批发和零售业（1）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s="17" customFormat="true" ht="27" spans="1:256">
      <c r="A83" s="6">
        <v>79</v>
      </c>
      <c r="B83" s="11" t="s">
        <v>101</v>
      </c>
      <c r="C83" s="8">
        <f>VLOOKUP(B83,'2024年度会计师事务所从事证券服务业务基本信息'!$B$6:$O$103,9,0)</f>
        <v>2</v>
      </c>
      <c r="D83" s="9">
        <f>VLOOKUP(B83,'2024年度会计师事务所从事证券服务业务基本信息'!$B$6:$O$103,10,0)</f>
        <v>6.014</v>
      </c>
      <c r="E83" s="8" t="str">
        <f>VLOOKUP(B83,'2024年度会计师事务所从事证券服务业务基本信息'!$B$6:$O$103,11,0)</f>
        <v>信息传输、软件和信息技术服务业（1）
农、林、牧、渔业（1）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s="17" customFormat="true" ht="27" spans="1:256">
      <c r="A84" s="6">
        <v>80</v>
      </c>
      <c r="B84" s="7" t="s">
        <v>58</v>
      </c>
      <c r="C84" s="8">
        <f>VLOOKUP(B84,'2024年度会计师事务所从事证券服务业务基本信息'!$B$6:$O$103,9,0)</f>
        <v>2</v>
      </c>
      <c r="D84" s="9">
        <f>VLOOKUP(B84,'2024年度会计师事务所从事证券服务业务基本信息'!$B$6:$O$103,10,0)</f>
        <v>3.83</v>
      </c>
      <c r="E84" s="8" t="str">
        <f>VLOOKUP(B84,'2024年度会计师事务所从事证券服务业务基本信息'!$B$6:$O$103,11,0)</f>
        <v>农业（1）、化学原料和化学制品制造业（1）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s="17" customFormat="true" ht="27" spans="1:256">
      <c r="A85" s="6">
        <v>81</v>
      </c>
      <c r="B85" s="11" t="s">
        <v>164</v>
      </c>
      <c r="C85" s="8">
        <f>VLOOKUP(B85,'2024年度会计师事务所从事证券服务业务基本信息'!$B$6:$O$103,9,0)</f>
        <v>1</v>
      </c>
      <c r="D85" s="9">
        <f>VLOOKUP(B85,'2024年度会计师事务所从事证券服务业务基本信息'!$B$6:$O$103,10,0)</f>
        <v>13.2827175147</v>
      </c>
      <c r="E85" s="8" t="str">
        <f>VLOOKUP(B85,'2024年度会计师事务所从事证券服务业务基本信息'!$B$6:$O$103,11,0)</f>
        <v>住宿和餐饮业（1）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s="17" customFormat="true" ht="27" spans="1:256">
      <c r="A86" s="6">
        <v>82</v>
      </c>
      <c r="B86" s="7" t="s">
        <v>191</v>
      </c>
      <c r="C86" s="8">
        <f>VLOOKUP(B86,'2024年度会计师事务所从事证券服务业务基本信息'!$B$6:$O$103,9,0)</f>
        <v>1</v>
      </c>
      <c r="D86" s="9">
        <f>VLOOKUP(B86,'2024年度会计师事务所从事证券服务业务基本信息'!$B$6:$O$103,10,0)</f>
        <v>0.047</v>
      </c>
      <c r="E86" s="8" t="str">
        <f>VLOOKUP(B86,'2024年度会计师事务所从事证券服务业务基本信息'!$B$6:$O$103,11,0)</f>
        <v>信息传输、软件和信息技术服务业（1）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s="17" customFormat="true" ht="27" spans="1:256">
      <c r="A87" s="6">
        <v>83</v>
      </c>
      <c r="B87" s="7" t="s">
        <v>79</v>
      </c>
      <c r="C87" s="8">
        <f>VLOOKUP(B87,'2024年度会计师事务所从事证券服务业务基本信息'!$B$6:$O$103,9,0)</f>
        <v>1</v>
      </c>
      <c r="D87" s="9">
        <f>VLOOKUP(B87,'2024年度会计师事务所从事证券服务业务基本信息'!$B$6:$O$103,10,0)</f>
        <v>9.322</v>
      </c>
      <c r="E87" s="8" t="str">
        <f>VLOOKUP(B87,'2024年度会计师事务所从事证券服务业务基本信息'!$B$6:$O$103,11,0)</f>
        <v>批发和零售业（1）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s="17" customFormat="true" ht="27" spans="1:256">
      <c r="A88" s="6">
        <v>84</v>
      </c>
      <c r="B88" s="7" t="s">
        <v>208</v>
      </c>
      <c r="C88" s="8">
        <f>VLOOKUP(B88,'2024年度会计师事务所从事证券服务业务基本信息'!$B$6:$O$103,9,0)</f>
        <v>1</v>
      </c>
      <c r="D88" s="9">
        <f>VLOOKUP(B88,'2024年度会计师事务所从事证券服务业务基本信息'!$B$6:$O$103,10,0)</f>
        <v>110.12</v>
      </c>
      <c r="E88" s="8" t="str">
        <f>VLOOKUP(B88,'2024年度会计师事务所从事证券服务业务基本信息'!$B$6:$O$103,11,0)</f>
        <v>制造业（1）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s="17" customFormat="true" ht="27" spans="1:256">
      <c r="A89" s="6">
        <v>85</v>
      </c>
      <c r="B89" s="7" t="s">
        <v>267</v>
      </c>
      <c r="C89" s="8">
        <f>VLOOKUP(B89,'2024年度会计师事务所从事证券服务业务基本信息'!$B$6:$O$103,9,0)</f>
        <v>1</v>
      </c>
      <c r="D89" s="9">
        <f>VLOOKUP(B89,'2024年度会计师事务所从事证券服务业务基本信息'!$B$6:$O$103,10,0)</f>
        <v>3.485</v>
      </c>
      <c r="E89" s="8" t="str">
        <f>VLOOKUP(B89,'2024年度会计师事务所从事证券服务业务基本信息'!$B$6:$O$103,11,0)</f>
        <v>金融业（1）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s="17" customFormat="true" ht="27" spans="1:256">
      <c r="A90" s="6">
        <v>86</v>
      </c>
      <c r="B90" s="11" t="s">
        <v>209</v>
      </c>
      <c r="C90" s="8">
        <f>VLOOKUP(B90,'2024年度会计师事务所从事证券服务业务基本信息'!$B$6:$O$103,9,0)</f>
        <v>1</v>
      </c>
      <c r="D90" s="9">
        <f>VLOOKUP(B90,'2024年度会计师事务所从事证券服务业务基本信息'!$B$6:$O$103,10,0)</f>
        <v>1.04</v>
      </c>
      <c r="E90" s="8" t="str">
        <f>VLOOKUP(B90,'2024年度会计师事务所从事证券服务业务基本信息'!$B$6:$O$103,11,0)</f>
        <v>制造业（1）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s="18" customFormat="true" ht="27" spans="1:256">
      <c r="A91" s="6">
        <v>87</v>
      </c>
      <c r="B91" s="7" t="s">
        <v>215</v>
      </c>
      <c r="C91" s="8">
        <f>VLOOKUP(B91,'2024年度会计师事务所从事证券服务业务基本信息'!$B$6:$O$103,9,0)</f>
        <v>1</v>
      </c>
      <c r="D91" s="9">
        <f>VLOOKUP(B91,'2024年度会计师事务所从事证券服务业务基本信息'!$B$6:$O$103,10,0)</f>
        <v>0.3042</v>
      </c>
      <c r="E91" s="8" t="str">
        <f>VLOOKUP(B91,'2024年度会计师事务所从事证券服务业务基本信息'!$B$6:$O$103,11,0)</f>
        <v>制造业（1）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s="17" customFormat="true" ht="27" spans="1:256">
      <c r="A92" s="6">
        <v>88</v>
      </c>
      <c r="B92" s="7" t="s">
        <v>134</v>
      </c>
      <c r="C92" s="8">
        <f>VLOOKUP(B92,'2024年度会计师事务所从事证券服务业务基本信息'!$B$6:$O$103,9,0)</f>
        <v>1</v>
      </c>
      <c r="D92" s="9">
        <f>VLOOKUP(B92,'2024年度会计师事务所从事证券服务业务基本信息'!$B$6:$O$103,10,0)</f>
        <v>0.18</v>
      </c>
      <c r="E92" s="8" t="str">
        <f>VLOOKUP(B92,'2024年度会计师事务所从事证券服务业务基本信息'!$B$6:$O$103,11,0)</f>
        <v>制造业（1）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s="17" customFormat="true" ht="27" spans="1:256">
      <c r="A93" s="6">
        <v>89</v>
      </c>
      <c r="B93" s="10" t="s">
        <v>174</v>
      </c>
      <c r="C93" s="8">
        <f>VLOOKUP(B93,'2024年度会计师事务所从事证券服务业务基本信息'!$B$6:$O$103,9,0)</f>
        <v>1</v>
      </c>
      <c r="D93" s="9">
        <f>VLOOKUP(B93,'2024年度会计师事务所从事证券服务业务基本信息'!$B$6:$O$103,10,0)</f>
        <v>2.264297</v>
      </c>
      <c r="E93" s="8" t="str">
        <f>VLOOKUP(B93,'2024年度会计师事务所从事证券服务业务基本信息'!$B$6:$O$103,11,0)</f>
        <v>制造业（1）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s="17" customFormat="true" ht="27" spans="1:256">
      <c r="A94" s="6">
        <v>90</v>
      </c>
      <c r="B94" s="7" t="s">
        <v>71</v>
      </c>
      <c r="C94" s="8">
        <f>VLOOKUP(B94,'2024年度会计师事务所从事证券服务业务基本信息'!$B$6:$O$103,9,0)</f>
        <v>1</v>
      </c>
      <c r="D94" s="9">
        <f>VLOOKUP(B94,'2024年度会计师事务所从事证券服务业务基本信息'!$B$6:$O$103,10,0)</f>
        <v>0.16</v>
      </c>
      <c r="E94" s="8" t="str">
        <f>VLOOKUP(B94,'2024年度会计师事务所从事证券服务业务基本信息'!$B$6:$O$103,11,0)</f>
        <v>信息技术服务（1）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s="1" customFormat="true" ht="68" customHeight="true" spans="1:15">
      <c r="A95" s="15" t="s">
        <v>353</v>
      </c>
      <c r="B95" s="15"/>
      <c r="C95" s="15"/>
      <c r="D95" s="33"/>
      <c r="E95" s="15"/>
      <c r="K95" s="19"/>
      <c r="L95" s="19"/>
      <c r="M95" s="19"/>
      <c r="N95" s="19"/>
      <c r="O95" s="19"/>
    </row>
  </sheetData>
  <mergeCells count="5">
    <mergeCell ref="A1:E1"/>
    <mergeCell ref="A95:E95"/>
    <mergeCell ref="A2:A4"/>
    <mergeCell ref="B2:B4"/>
    <mergeCell ref="C2:E3"/>
  </mergeCells>
  <pageMargins left="0.751388888888889" right="0.751388888888889" top="1" bottom="1" header="0.5" footer="0.5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opLeftCell="A9" workbookViewId="0">
      <selection activeCell="J6" sqref="J6"/>
    </sheetView>
  </sheetViews>
  <sheetFormatPr defaultColWidth="8.09166666666667" defaultRowHeight="13.5" outlineLevelCol="6"/>
  <cols>
    <col min="1" max="1" width="4.90833333333333" style="1" customWidth="true"/>
    <col min="2" max="2" width="25.6333333333333" style="1" customWidth="true"/>
    <col min="3" max="3" width="9.45833333333333" style="2" customWidth="true"/>
    <col min="4" max="4" width="16" style="2" customWidth="true"/>
    <col min="5" max="5" width="43.1833333333333" style="1" customWidth="true"/>
    <col min="6" max="6" width="8.54166666666667" style="1" customWidth="true"/>
    <col min="7" max="7" width="11.3666666666667" style="1" customWidth="true"/>
    <col min="8" max="256" width="8.09166666666667" style="1"/>
    <col min="257" max="257" width="4.90833333333333" style="1" customWidth="true"/>
    <col min="258" max="258" width="25.6333333333333" style="1" customWidth="true"/>
    <col min="259" max="259" width="9.45833333333333" style="1" customWidth="true"/>
    <col min="260" max="260" width="16" style="1" customWidth="true"/>
    <col min="261" max="261" width="43.1833333333333" style="1" customWidth="true"/>
    <col min="262" max="262" width="8.54166666666667" style="1" customWidth="true"/>
    <col min="263" max="263" width="11.3666666666667" style="1" customWidth="true"/>
    <col min="264" max="512" width="8.09166666666667" style="1"/>
    <col min="513" max="513" width="4.90833333333333" style="1" customWidth="true"/>
    <col min="514" max="514" width="25.6333333333333" style="1" customWidth="true"/>
    <col min="515" max="515" width="9.45833333333333" style="1" customWidth="true"/>
    <col min="516" max="516" width="16" style="1" customWidth="true"/>
    <col min="517" max="517" width="43.1833333333333" style="1" customWidth="true"/>
    <col min="518" max="518" width="8.54166666666667" style="1" customWidth="true"/>
    <col min="519" max="519" width="11.3666666666667" style="1" customWidth="true"/>
    <col min="520" max="768" width="8.09166666666667" style="1"/>
    <col min="769" max="769" width="4.90833333333333" style="1" customWidth="true"/>
    <col min="770" max="770" width="25.6333333333333" style="1" customWidth="true"/>
    <col min="771" max="771" width="9.45833333333333" style="1" customWidth="true"/>
    <col min="772" max="772" width="16" style="1" customWidth="true"/>
    <col min="773" max="773" width="43.1833333333333" style="1" customWidth="true"/>
    <col min="774" max="774" width="8.54166666666667" style="1" customWidth="true"/>
    <col min="775" max="775" width="11.3666666666667" style="1" customWidth="true"/>
    <col min="776" max="1024" width="8.09166666666667" style="1"/>
    <col min="1025" max="1025" width="4.90833333333333" style="1" customWidth="true"/>
    <col min="1026" max="1026" width="25.6333333333333" style="1" customWidth="true"/>
    <col min="1027" max="1027" width="9.45833333333333" style="1" customWidth="true"/>
    <col min="1028" max="1028" width="16" style="1" customWidth="true"/>
    <col min="1029" max="1029" width="43.1833333333333" style="1" customWidth="true"/>
    <col min="1030" max="1030" width="8.54166666666667" style="1" customWidth="true"/>
    <col min="1031" max="1031" width="11.3666666666667" style="1" customWidth="true"/>
    <col min="1032" max="1280" width="8.09166666666667" style="1"/>
    <col min="1281" max="1281" width="4.90833333333333" style="1" customWidth="true"/>
    <col min="1282" max="1282" width="25.6333333333333" style="1" customWidth="true"/>
    <col min="1283" max="1283" width="9.45833333333333" style="1" customWidth="true"/>
    <col min="1284" max="1284" width="16" style="1" customWidth="true"/>
    <col min="1285" max="1285" width="43.1833333333333" style="1" customWidth="true"/>
    <col min="1286" max="1286" width="8.54166666666667" style="1" customWidth="true"/>
    <col min="1287" max="1287" width="11.3666666666667" style="1" customWidth="true"/>
    <col min="1288" max="1536" width="8.09166666666667" style="1"/>
    <col min="1537" max="1537" width="4.90833333333333" style="1" customWidth="true"/>
    <col min="1538" max="1538" width="25.6333333333333" style="1" customWidth="true"/>
    <col min="1539" max="1539" width="9.45833333333333" style="1" customWidth="true"/>
    <col min="1540" max="1540" width="16" style="1" customWidth="true"/>
    <col min="1541" max="1541" width="43.1833333333333" style="1" customWidth="true"/>
    <col min="1542" max="1542" width="8.54166666666667" style="1" customWidth="true"/>
    <col min="1543" max="1543" width="11.3666666666667" style="1" customWidth="true"/>
    <col min="1544" max="1792" width="8.09166666666667" style="1"/>
    <col min="1793" max="1793" width="4.90833333333333" style="1" customWidth="true"/>
    <col min="1794" max="1794" width="25.6333333333333" style="1" customWidth="true"/>
    <col min="1795" max="1795" width="9.45833333333333" style="1" customWidth="true"/>
    <col min="1796" max="1796" width="16" style="1" customWidth="true"/>
    <col min="1797" max="1797" width="43.1833333333333" style="1" customWidth="true"/>
    <col min="1798" max="1798" width="8.54166666666667" style="1" customWidth="true"/>
    <col min="1799" max="1799" width="11.3666666666667" style="1" customWidth="true"/>
    <col min="1800" max="2048" width="8.09166666666667" style="1"/>
    <col min="2049" max="2049" width="4.90833333333333" style="1" customWidth="true"/>
    <col min="2050" max="2050" width="25.6333333333333" style="1" customWidth="true"/>
    <col min="2051" max="2051" width="9.45833333333333" style="1" customWidth="true"/>
    <col min="2052" max="2052" width="16" style="1" customWidth="true"/>
    <col min="2053" max="2053" width="43.1833333333333" style="1" customWidth="true"/>
    <col min="2054" max="2054" width="8.54166666666667" style="1" customWidth="true"/>
    <col min="2055" max="2055" width="11.3666666666667" style="1" customWidth="true"/>
    <col min="2056" max="2304" width="8.09166666666667" style="1"/>
    <col min="2305" max="2305" width="4.90833333333333" style="1" customWidth="true"/>
    <col min="2306" max="2306" width="25.6333333333333" style="1" customWidth="true"/>
    <col min="2307" max="2307" width="9.45833333333333" style="1" customWidth="true"/>
    <col min="2308" max="2308" width="16" style="1" customWidth="true"/>
    <col min="2309" max="2309" width="43.1833333333333" style="1" customWidth="true"/>
    <col min="2310" max="2310" width="8.54166666666667" style="1" customWidth="true"/>
    <col min="2311" max="2311" width="11.3666666666667" style="1" customWidth="true"/>
    <col min="2312" max="2560" width="8.09166666666667" style="1"/>
    <col min="2561" max="2561" width="4.90833333333333" style="1" customWidth="true"/>
    <col min="2562" max="2562" width="25.6333333333333" style="1" customWidth="true"/>
    <col min="2563" max="2563" width="9.45833333333333" style="1" customWidth="true"/>
    <col min="2564" max="2564" width="16" style="1" customWidth="true"/>
    <col min="2565" max="2565" width="43.1833333333333" style="1" customWidth="true"/>
    <col min="2566" max="2566" width="8.54166666666667" style="1" customWidth="true"/>
    <col min="2567" max="2567" width="11.3666666666667" style="1" customWidth="true"/>
    <col min="2568" max="2816" width="8.09166666666667" style="1"/>
    <col min="2817" max="2817" width="4.90833333333333" style="1" customWidth="true"/>
    <col min="2818" max="2818" width="25.6333333333333" style="1" customWidth="true"/>
    <col min="2819" max="2819" width="9.45833333333333" style="1" customWidth="true"/>
    <col min="2820" max="2820" width="16" style="1" customWidth="true"/>
    <col min="2821" max="2821" width="43.1833333333333" style="1" customWidth="true"/>
    <col min="2822" max="2822" width="8.54166666666667" style="1" customWidth="true"/>
    <col min="2823" max="2823" width="11.3666666666667" style="1" customWidth="true"/>
    <col min="2824" max="3072" width="8.09166666666667" style="1"/>
    <col min="3073" max="3073" width="4.90833333333333" style="1" customWidth="true"/>
    <col min="3074" max="3074" width="25.6333333333333" style="1" customWidth="true"/>
    <col min="3075" max="3075" width="9.45833333333333" style="1" customWidth="true"/>
    <col min="3076" max="3076" width="16" style="1" customWidth="true"/>
    <col min="3077" max="3077" width="43.1833333333333" style="1" customWidth="true"/>
    <col min="3078" max="3078" width="8.54166666666667" style="1" customWidth="true"/>
    <col min="3079" max="3079" width="11.3666666666667" style="1" customWidth="true"/>
    <col min="3080" max="3328" width="8.09166666666667" style="1"/>
    <col min="3329" max="3329" width="4.90833333333333" style="1" customWidth="true"/>
    <col min="3330" max="3330" width="25.6333333333333" style="1" customWidth="true"/>
    <col min="3331" max="3331" width="9.45833333333333" style="1" customWidth="true"/>
    <col min="3332" max="3332" width="16" style="1" customWidth="true"/>
    <col min="3333" max="3333" width="43.1833333333333" style="1" customWidth="true"/>
    <col min="3334" max="3334" width="8.54166666666667" style="1" customWidth="true"/>
    <col min="3335" max="3335" width="11.3666666666667" style="1" customWidth="true"/>
    <col min="3336" max="3584" width="8.09166666666667" style="1"/>
    <col min="3585" max="3585" width="4.90833333333333" style="1" customWidth="true"/>
    <col min="3586" max="3586" width="25.6333333333333" style="1" customWidth="true"/>
    <col min="3587" max="3587" width="9.45833333333333" style="1" customWidth="true"/>
    <col min="3588" max="3588" width="16" style="1" customWidth="true"/>
    <col min="3589" max="3589" width="43.1833333333333" style="1" customWidth="true"/>
    <col min="3590" max="3590" width="8.54166666666667" style="1" customWidth="true"/>
    <col min="3591" max="3591" width="11.3666666666667" style="1" customWidth="true"/>
    <col min="3592" max="3840" width="8.09166666666667" style="1"/>
    <col min="3841" max="3841" width="4.90833333333333" style="1" customWidth="true"/>
    <col min="3842" max="3842" width="25.6333333333333" style="1" customWidth="true"/>
    <col min="3843" max="3843" width="9.45833333333333" style="1" customWidth="true"/>
    <col min="3844" max="3844" width="16" style="1" customWidth="true"/>
    <col min="3845" max="3845" width="43.1833333333333" style="1" customWidth="true"/>
    <col min="3846" max="3846" width="8.54166666666667" style="1" customWidth="true"/>
    <col min="3847" max="3847" width="11.3666666666667" style="1" customWidth="true"/>
    <col min="3848" max="4096" width="8.09166666666667" style="1"/>
    <col min="4097" max="4097" width="4.90833333333333" style="1" customWidth="true"/>
    <col min="4098" max="4098" width="25.6333333333333" style="1" customWidth="true"/>
    <col min="4099" max="4099" width="9.45833333333333" style="1" customWidth="true"/>
    <col min="4100" max="4100" width="16" style="1" customWidth="true"/>
    <col min="4101" max="4101" width="43.1833333333333" style="1" customWidth="true"/>
    <col min="4102" max="4102" width="8.54166666666667" style="1" customWidth="true"/>
    <col min="4103" max="4103" width="11.3666666666667" style="1" customWidth="true"/>
    <col min="4104" max="4352" width="8.09166666666667" style="1"/>
    <col min="4353" max="4353" width="4.90833333333333" style="1" customWidth="true"/>
    <col min="4354" max="4354" width="25.6333333333333" style="1" customWidth="true"/>
    <col min="4355" max="4355" width="9.45833333333333" style="1" customWidth="true"/>
    <col min="4356" max="4356" width="16" style="1" customWidth="true"/>
    <col min="4357" max="4357" width="43.1833333333333" style="1" customWidth="true"/>
    <col min="4358" max="4358" width="8.54166666666667" style="1" customWidth="true"/>
    <col min="4359" max="4359" width="11.3666666666667" style="1" customWidth="true"/>
    <col min="4360" max="4608" width="8.09166666666667" style="1"/>
    <col min="4609" max="4609" width="4.90833333333333" style="1" customWidth="true"/>
    <col min="4610" max="4610" width="25.6333333333333" style="1" customWidth="true"/>
    <col min="4611" max="4611" width="9.45833333333333" style="1" customWidth="true"/>
    <col min="4612" max="4612" width="16" style="1" customWidth="true"/>
    <col min="4613" max="4613" width="43.1833333333333" style="1" customWidth="true"/>
    <col min="4614" max="4614" width="8.54166666666667" style="1" customWidth="true"/>
    <col min="4615" max="4615" width="11.3666666666667" style="1" customWidth="true"/>
    <col min="4616" max="4864" width="8.09166666666667" style="1"/>
    <col min="4865" max="4865" width="4.90833333333333" style="1" customWidth="true"/>
    <col min="4866" max="4866" width="25.6333333333333" style="1" customWidth="true"/>
    <col min="4867" max="4867" width="9.45833333333333" style="1" customWidth="true"/>
    <col min="4868" max="4868" width="16" style="1" customWidth="true"/>
    <col min="4869" max="4869" width="43.1833333333333" style="1" customWidth="true"/>
    <col min="4870" max="4870" width="8.54166666666667" style="1" customWidth="true"/>
    <col min="4871" max="4871" width="11.3666666666667" style="1" customWidth="true"/>
    <col min="4872" max="5120" width="8.09166666666667" style="1"/>
    <col min="5121" max="5121" width="4.90833333333333" style="1" customWidth="true"/>
    <col min="5122" max="5122" width="25.6333333333333" style="1" customWidth="true"/>
    <col min="5123" max="5123" width="9.45833333333333" style="1" customWidth="true"/>
    <col min="5124" max="5124" width="16" style="1" customWidth="true"/>
    <col min="5125" max="5125" width="43.1833333333333" style="1" customWidth="true"/>
    <col min="5126" max="5126" width="8.54166666666667" style="1" customWidth="true"/>
    <col min="5127" max="5127" width="11.3666666666667" style="1" customWidth="true"/>
    <col min="5128" max="5376" width="8.09166666666667" style="1"/>
    <col min="5377" max="5377" width="4.90833333333333" style="1" customWidth="true"/>
    <col min="5378" max="5378" width="25.6333333333333" style="1" customWidth="true"/>
    <col min="5379" max="5379" width="9.45833333333333" style="1" customWidth="true"/>
    <col min="5380" max="5380" width="16" style="1" customWidth="true"/>
    <col min="5381" max="5381" width="43.1833333333333" style="1" customWidth="true"/>
    <col min="5382" max="5382" width="8.54166666666667" style="1" customWidth="true"/>
    <col min="5383" max="5383" width="11.3666666666667" style="1" customWidth="true"/>
    <col min="5384" max="5632" width="8.09166666666667" style="1"/>
    <col min="5633" max="5633" width="4.90833333333333" style="1" customWidth="true"/>
    <col min="5634" max="5634" width="25.6333333333333" style="1" customWidth="true"/>
    <col min="5635" max="5635" width="9.45833333333333" style="1" customWidth="true"/>
    <col min="5636" max="5636" width="16" style="1" customWidth="true"/>
    <col min="5637" max="5637" width="43.1833333333333" style="1" customWidth="true"/>
    <col min="5638" max="5638" width="8.54166666666667" style="1" customWidth="true"/>
    <col min="5639" max="5639" width="11.3666666666667" style="1" customWidth="true"/>
    <col min="5640" max="5888" width="8.09166666666667" style="1"/>
    <col min="5889" max="5889" width="4.90833333333333" style="1" customWidth="true"/>
    <col min="5890" max="5890" width="25.6333333333333" style="1" customWidth="true"/>
    <col min="5891" max="5891" width="9.45833333333333" style="1" customWidth="true"/>
    <col min="5892" max="5892" width="16" style="1" customWidth="true"/>
    <col min="5893" max="5893" width="43.1833333333333" style="1" customWidth="true"/>
    <col min="5894" max="5894" width="8.54166666666667" style="1" customWidth="true"/>
    <col min="5895" max="5895" width="11.3666666666667" style="1" customWidth="true"/>
    <col min="5896" max="6144" width="8.09166666666667" style="1"/>
    <col min="6145" max="6145" width="4.90833333333333" style="1" customWidth="true"/>
    <col min="6146" max="6146" width="25.6333333333333" style="1" customWidth="true"/>
    <col min="6147" max="6147" width="9.45833333333333" style="1" customWidth="true"/>
    <col min="6148" max="6148" width="16" style="1" customWidth="true"/>
    <col min="6149" max="6149" width="43.1833333333333" style="1" customWidth="true"/>
    <col min="6150" max="6150" width="8.54166666666667" style="1" customWidth="true"/>
    <col min="6151" max="6151" width="11.3666666666667" style="1" customWidth="true"/>
    <col min="6152" max="6400" width="8.09166666666667" style="1"/>
    <col min="6401" max="6401" width="4.90833333333333" style="1" customWidth="true"/>
    <col min="6402" max="6402" width="25.6333333333333" style="1" customWidth="true"/>
    <col min="6403" max="6403" width="9.45833333333333" style="1" customWidth="true"/>
    <col min="6404" max="6404" width="16" style="1" customWidth="true"/>
    <col min="6405" max="6405" width="43.1833333333333" style="1" customWidth="true"/>
    <col min="6406" max="6406" width="8.54166666666667" style="1" customWidth="true"/>
    <col min="6407" max="6407" width="11.3666666666667" style="1" customWidth="true"/>
    <col min="6408" max="6656" width="8.09166666666667" style="1"/>
    <col min="6657" max="6657" width="4.90833333333333" style="1" customWidth="true"/>
    <col min="6658" max="6658" width="25.6333333333333" style="1" customWidth="true"/>
    <col min="6659" max="6659" width="9.45833333333333" style="1" customWidth="true"/>
    <col min="6660" max="6660" width="16" style="1" customWidth="true"/>
    <col min="6661" max="6661" width="43.1833333333333" style="1" customWidth="true"/>
    <col min="6662" max="6662" width="8.54166666666667" style="1" customWidth="true"/>
    <col min="6663" max="6663" width="11.3666666666667" style="1" customWidth="true"/>
    <col min="6664" max="6912" width="8.09166666666667" style="1"/>
    <col min="6913" max="6913" width="4.90833333333333" style="1" customWidth="true"/>
    <col min="6914" max="6914" width="25.6333333333333" style="1" customWidth="true"/>
    <col min="6915" max="6915" width="9.45833333333333" style="1" customWidth="true"/>
    <col min="6916" max="6916" width="16" style="1" customWidth="true"/>
    <col min="6917" max="6917" width="43.1833333333333" style="1" customWidth="true"/>
    <col min="6918" max="6918" width="8.54166666666667" style="1" customWidth="true"/>
    <col min="6919" max="6919" width="11.3666666666667" style="1" customWidth="true"/>
    <col min="6920" max="7168" width="8.09166666666667" style="1"/>
    <col min="7169" max="7169" width="4.90833333333333" style="1" customWidth="true"/>
    <col min="7170" max="7170" width="25.6333333333333" style="1" customWidth="true"/>
    <col min="7171" max="7171" width="9.45833333333333" style="1" customWidth="true"/>
    <col min="7172" max="7172" width="16" style="1" customWidth="true"/>
    <col min="7173" max="7173" width="43.1833333333333" style="1" customWidth="true"/>
    <col min="7174" max="7174" width="8.54166666666667" style="1" customWidth="true"/>
    <col min="7175" max="7175" width="11.3666666666667" style="1" customWidth="true"/>
    <col min="7176" max="7424" width="8.09166666666667" style="1"/>
    <col min="7425" max="7425" width="4.90833333333333" style="1" customWidth="true"/>
    <col min="7426" max="7426" width="25.6333333333333" style="1" customWidth="true"/>
    <col min="7427" max="7427" width="9.45833333333333" style="1" customWidth="true"/>
    <col min="7428" max="7428" width="16" style="1" customWidth="true"/>
    <col min="7429" max="7429" width="43.1833333333333" style="1" customWidth="true"/>
    <col min="7430" max="7430" width="8.54166666666667" style="1" customWidth="true"/>
    <col min="7431" max="7431" width="11.3666666666667" style="1" customWidth="true"/>
    <col min="7432" max="7680" width="8.09166666666667" style="1"/>
    <col min="7681" max="7681" width="4.90833333333333" style="1" customWidth="true"/>
    <col min="7682" max="7682" width="25.6333333333333" style="1" customWidth="true"/>
    <col min="7683" max="7683" width="9.45833333333333" style="1" customWidth="true"/>
    <col min="7684" max="7684" width="16" style="1" customWidth="true"/>
    <col min="7685" max="7685" width="43.1833333333333" style="1" customWidth="true"/>
    <col min="7686" max="7686" width="8.54166666666667" style="1" customWidth="true"/>
    <col min="7687" max="7687" width="11.3666666666667" style="1" customWidth="true"/>
    <col min="7688" max="7936" width="8.09166666666667" style="1"/>
    <col min="7937" max="7937" width="4.90833333333333" style="1" customWidth="true"/>
    <col min="7938" max="7938" width="25.6333333333333" style="1" customWidth="true"/>
    <col min="7939" max="7939" width="9.45833333333333" style="1" customWidth="true"/>
    <col min="7940" max="7940" width="16" style="1" customWidth="true"/>
    <col min="7941" max="7941" width="43.1833333333333" style="1" customWidth="true"/>
    <col min="7942" max="7942" width="8.54166666666667" style="1" customWidth="true"/>
    <col min="7943" max="7943" width="11.3666666666667" style="1" customWidth="true"/>
    <col min="7944" max="8192" width="8.09166666666667" style="1"/>
    <col min="8193" max="8193" width="4.90833333333333" style="1" customWidth="true"/>
    <col min="8194" max="8194" width="25.6333333333333" style="1" customWidth="true"/>
    <col min="8195" max="8195" width="9.45833333333333" style="1" customWidth="true"/>
    <col min="8196" max="8196" width="16" style="1" customWidth="true"/>
    <col min="8197" max="8197" width="43.1833333333333" style="1" customWidth="true"/>
    <col min="8198" max="8198" width="8.54166666666667" style="1" customWidth="true"/>
    <col min="8199" max="8199" width="11.3666666666667" style="1" customWidth="true"/>
    <col min="8200" max="8448" width="8.09166666666667" style="1"/>
    <col min="8449" max="8449" width="4.90833333333333" style="1" customWidth="true"/>
    <col min="8450" max="8450" width="25.6333333333333" style="1" customWidth="true"/>
    <col min="8451" max="8451" width="9.45833333333333" style="1" customWidth="true"/>
    <col min="8452" max="8452" width="16" style="1" customWidth="true"/>
    <col min="8453" max="8453" width="43.1833333333333" style="1" customWidth="true"/>
    <col min="8454" max="8454" width="8.54166666666667" style="1" customWidth="true"/>
    <col min="8455" max="8455" width="11.3666666666667" style="1" customWidth="true"/>
    <col min="8456" max="8704" width="8.09166666666667" style="1"/>
    <col min="8705" max="8705" width="4.90833333333333" style="1" customWidth="true"/>
    <col min="8706" max="8706" width="25.6333333333333" style="1" customWidth="true"/>
    <col min="8707" max="8707" width="9.45833333333333" style="1" customWidth="true"/>
    <col min="8708" max="8708" width="16" style="1" customWidth="true"/>
    <col min="8709" max="8709" width="43.1833333333333" style="1" customWidth="true"/>
    <col min="8710" max="8710" width="8.54166666666667" style="1" customWidth="true"/>
    <col min="8711" max="8711" width="11.3666666666667" style="1" customWidth="true"/>
    <col min="8712" max="8960" width="8.09166666666667" style="1"/>
    <col min="8961" max="8961" width="4.90833333333333" style="1" customWidth="true"/>
    <col min="8962" max="8962" width="25.6333333333333" style="1" customWidth="true"/>
    <col min="8963" max="8963" width="9.45833333333333" style="1" customWidth="true"/>
    <col min="8964" max="8964" width="16" style="1" customWidth="true"/>
    <col min="8965" max="8965" width="43.1833333333333" style="1" customWidth="true"/>
    <col min="8966" max="8966" width="8.54166666666667" style="1" customWidth="true"/>
    <col min="8967" max="8967" width="11.3666666666667" style="1" customWidth="true"/>
    <col min="8968" max="9216" width="8.09166666666667" style="1"/>
    <col min="9217" max="9217" width="4.90833333333333" style="1" customWidth="true"/>
    <col min="9218" max="9218" width="25.6333333333333" style="1" customWidth="true"/>
    <col min="9219" max="9219" width="9.45833333333333" style="1" customWidth="true"/>
    <col min="9220" max="9220" width="16" style="1" customWidth="true"/>
    <col min="9221" max="9221" width="43.1833333333333" style="1" customWidth="true"/>
    <col min="9222" max="9222" width="8.54166666666667" style="1" customWidth="true"/>
    <col min="9223" max="9223" width="11.3666666666667" style="1" customWidth="true"/>
    <col min="9224" max="9472" width="8.09166666666667" style="1"/>
    <col min="9473" max="9473" width="4.90833333333333" style="1" customWidth="true"/>
    <col min="9474" max="9474" width="25.6333333333333" style="1" customWidth="true"/>
    <col min="9475" max="9475" width="9.45833333333333" style="1" customWidth="true"/>
    <col min="9476" max="9476" width="16" style="1" customWidth="true"/>
    <col min="9477" max="9477" width="43.1833333333333" style="1" customWidth="true"/>
    <col min="9478" max="9478" width="8.54166666666667" style="1" customWidth="true"/>
    <col min="9479" max="9479" width="11.3666666666667" style="1" customWidth="true"/>
    <col min="9480" max="9728" width="8.09166666666667" style="1"/>
    <col min="9729" max="9729" width="4.90833333333333" style="1" customWidth="true"/>
    <col min="9730" max="9730" width="25.6333333333333" style="1" customWidth="true"/>
    <col min="9731" max="9731" width="9.45833333333333" style="1" customWidth="true"/>
    <col min="9732" max="9732" width="16" style="1" customWidth="true"/>
    <col min="9733" max="9733" width="43.1833333333333" style="1" customWidth="true"/>
    <col min="9734" max="9734" width="8.54166666666667" style="1" customWidth="true"/>
    <col min="9735" max="9735" width="11.3666666666667" style="1" customWidth="true"/>
    <col min="9736" max="9984" width="8.09166666666667" style="1"/>
    <col min="9985" max="9985" width="4.90833333333333" style="1" customWidth="true"/>
    <col min="9986" max="9986" width="25.6333333333333" style="1" customWidth="true"/>
    <col min="9987" max="9987" width="9.45833333333333" style="1" customWidth="true"/>
    <col min="9988" max="9988" width="16" style="1" customWidth="true"/>
    <col min="9989" max="9989" width="43.1833333333333" style="1" customWidth="true"/>
    <col min="9990" max="9990" width="8.54166666666667" style="1" customWidth="true"/>
    <col min="9991" max="9991" width="11.3666666666667" style="1" customWidth="true"/>
    <col min="9992" max="10240" width="8.09166666666667" style="1"/>
    <col min="10241" max="10241" width="4.90833333333333" style="1" customWidth="true"/>
    <col min="10242" max="10242" width="25.6333333333333" style="1" customWidth="true"/>
    <col min="10243" max="10243" width="9.45833333333333" style="1" customWidth="true"/>
    <col min="10244" max="10244" width="16" style="1" customWidth="true"/>
    <col min="10245" max="10245" width="43.1833333333333" style="1" customWidth="true"/>
    <col min="10246" max="10246" width="8.54166666666667" style="1" customWidth="true"/>
    <col min="10247" max="10247" width="11.3666666666667" style="1" customWidth="true"/>
    <col min="10248" max="10496" width="8.09166666666667" style="1"/>
    <col min="10497" max="10497" width="4.90833333333333" style="1" customWidth="true"/>
    <col min="10498" max="10498" width="25.6333333333333" style="1" customWidth="true"/>
    <col min="10499" max="10499" width="9.45833333333333" style="1" customWidth="true"/>
    <col min="10500" max="10500" width="16" style="1" customWidth="true"/>
    <col min="10501" max="10501" width="43.1833333333333" style="1" customWidth="true"/>
    <col min="10502" max="10502" width="8.54166666666667" style="1" customWidth="true"/>
    <col min="10503" max="10503" width="11.3666666666667" style="1" customWidth="true"/>
    <col min="10504" max="10752" width="8.09166666666667" style="1"/>
    <col min="10753" max="10753" width="4.90833333333333" style="1" customWidth="true"/>
    <col min="10754" max="10754" width="25.6333333333333" style="1" customWidth="true"/>
    <col min="10755" max="10755" width="9.45833333333333" style="1" customWidth="true"/>
    <col min="10756" max="10756" width="16" style="1" customWidth="true"/>
    <col min="10757" max="10757" width="43.1833333333333" style="1" customWidth="true"/>
    <col min="10758" max="10758" width="8.54166666666667" style="1" customWidth="true"/>
    <col min="10759" max="10759" width="11.3666666666667" style="1" customWidth="true"/>
    <col min="10760" max="11008" width="8.09166666666667" style="1"/>
    <col min="11009" max="11009" width="4.90833333333333" style="1" customWidth="true"/>
    <col min="11010" max="11010" width="25.6333333333333" style="1" customWidth="true"/>
    <col min="11011" max="11011" width="9.45833333333333" style="1" customWidth="true"/>
    <col min="11012" max="11012" width="16" style="1" customWidth="true"/>
    <col min="11013" max="11013" width="43.1833333333333" style="1" customWidth="true"/>
    <col min="11014" max="11014" width="8.54166666666667" style="1" customWidth="true"/>
    <col min="11015" max="11015" width="11.3666666666667" style="1" customWidth="true"/>
    <col min="11016" max="11264" width="8.09166666666667" style="1"/>
    <col min="11265" max="11265" width="4.90833333333333" style="1" customWidth="true"/>
    <col min="11266" max="11266" width="25.6333333333333" style="1" customWidth="true"/>
    <col min="11267" max="11267" width="9.45833333333333" style="1" customWidth="true"/>
    <col min="11268" max="11268" width="16" style="1" customWidth="true"/>
    <col min="11269" max="11269" width="43.1833333333333" style="1" customWidth="true"/>
    <col min="11270" max="11270" width="8.54166666666667" style="1" customWidth="true"/>
    <col min="11271" max="11271" width="11.3666666666667" style="1" customWidth="true"/>
    <col min="11272" max="11520" width="8.09166666666667" style="1"/>
    <col min="11521" max="11521" width="4.90833333333333" style="1" customWidth="true"/>
    <col min="11522" max="11522" width="25.6333333333333" style="1" customWidth="true"/>
    <col min="11523" max="11523" width="9.45833333333333" style="1" customWidth="true"/>
    <col min="11524" max="11524" width="16" style="1" customWidth="true"/>
    <col min="11525" max="11525" width="43.1833333333333" style="1" customWidth="true"/>
    <col min="11526" max="11526" width="8.54166666666667" style="1" customWidth="true"/>
    <col min="11527" max="11527" width="11.3666666666667" style="1" customWidth="true"/>
    <col min="11528" max="11776" width="8.09166666666667" style="1"/>
    <col min="11777" max="11777" width="4.90833333333333" style="1" customWidth="true"/>
    <col min="11778" max="11778" width="25.6333333333333" style="1" customWidth="true"/>
    <col min="11779" max="11779" width="9.45833333333333" style="1" customWidth="true"/>
    <col min="11780" max="11780" width="16" style="1" customWidth="true"/>
    <col min="11781" max="11781" width="43.1833333333333" style="1" customWidth="true"/>
    <col min="11782" max="11782" width="8.54166666666667" style="1" customWidth="true"/>
    <col min="11783" max="11783" width="11.3666666666667" style="1" customWidth="true"/>
    <col min="11784" max="12032" width="8.09166666666667" style="1"/>
    <col min="12033" max="12033" width="4.90833333333333" style="1" customWidth="true"/>
    <col min="12034" max="12034" width="25.6333333333333" style="1" customWidth="true"/>
    <col min="12035" max="12035" width="9.45833333333333" style="1" customWidth="true"/>
    <col min="12036" max="12036" width="16" style="1" customWidth="true"/>
    <col min="12037" max="12037" width="43.1833333333333" style="1" customWidth="true"/>
    <col min="12038" max="12038" width="8.54166666666667" style="1" customWidth="true"/>
    <col min="12039" max="12039" width="11.3666666666667" style="1" customWidth="true"/>
    <col min="12040" max="12288" width="8.09166666666667" style="1"/>
    <col min="12289" max="12289" width="4.90833333333333" style="1" customWidth="true"/>
    <col min="12290" max="12290" width="25.6333333333333" style="1" customWidth="true"/>
    <col min="12291" max="12291" width="9.45833333333333" style="1" customWidth="true"/>
    <col min="12292" max="12292" width="16" style="1" customWidth="true"/>
    <col min="12293" max="12293" width="43.1833333333333" style="1" customWidth="true"/>
    <col min="12294" max="12294" width="8.54166666666667" style="1" customWidth="true"/>
    <col min="12295" max="12295" width="11.3666666666667" style="1" customWidth="true"/>
    <col min="12296" max="12544" width="8.09166666666667" style="1"/>
    <col min="12545" max="12545" width="4.90833333333333" style="1" customWidth="true"/>
    <col min="12546" max="12546" width="25.6333333333333" style="1" customWidth="true"/>
    <col min="12547" max="12547" width="9.45833333333333" style="1" customWidth="true"/>
    <col min="12548" max="12548" width="16" style="1" customWidth="true"/>
    <col min="12549" max="12549" width="43.1833333333333" style="1" customWidth="true"/>
    <col min="12550" max="12550" width="8.54166666666667" style="1" customWidth="true"/>
    <col min="12551" max="12551" width="11.3666666666667" style="1" customWidth="true"/>
    <col min="12552" max="12800" width="8.09166666666667" style="1"/>
    <col min="12801" max="12801" width="4.90833333333333" style="1" customWidth="true"/>
    <col min="12802" max="12802" width="25.6333333333333" style="1" customWidth="true"/>
    <col min="12803" max="12803" width="9.45833333333333" style="1" customWidth="true"/>
    <col min="12804" max="12804" width="16" style="1" customWidth="true"/>
    <col min="12805" max="12805" width="43.1833333333333" style="1" customWidth="true"/>
    <col min="12806" max="12806" width="8.54166666666667" style="1" customWidth="true"/>
    <col min="12807" max="12807" width="11.3666666666667" style="1" customWidth="true"/>
    <col min="12808" max="13056" width="8.09166666666667" style="1"/>
    <col min="13057" max="13057" width="4.90833333333333" style="1" customWidth="true"/>
    <col min="13058" max="13058" width="25.6333333333333" style="1" customWidth="true"/>
    <col min="13059" max="13059" width="9.45833333333333" style="1" customWidth="true"/>
    <col min="13060" max="13060" width="16" style="1" customWidth="true"/>
    <col min="13061" max="13061" width="43.1833333333333" style="1" customWidth="true"/>
    <col min="13062" max="13062" width="8.54166666666667" style="1" customWidth="true"/>
    <col min="13063" max="13063" width="11.3666666666667" style="1" customWidth="true"/>
    <col min="13064" max="13312" width="8.09166666666667" style="1"/>
    <col min="13313" max="13313" width="4.90833333333333" style="1" customWidth="true"/>
    <col min="13314" max="13314" width="25.6333333333333" style="1" customWidth="true"/>
    <col min="13315" max="13315" width="9.45833333333333" style="1" customWidth="true"/>
    <col min="13316" max="13316" width="16" style="1" customWidth="true"/>
    <col min="13317" max="13317" width="43.1833333333333" style="1" customWidth="true"/>
    <col min="13318" max="13318" width="8.54166666666667" style="1" customWidth="true"/>
    <col min="13319" max="13319" width="11.3666666666667" style="1" customWidth="true"/>
    <col min="13320" max="13568" width="8.09166666666667" style="1"/>
    <col min="13569" max="13569" width="4.90833333333333" style="1" customWidth="true"/>
    <col min="13570" max="13570" width="25.6333333333333" style="1" customWidth="true"/>
    <col min="13571" max="13571" width="9.45833333333333" style="1" customWidth="true"/>
    <col min="13572" max="13572" width="16" style="1" customWidth="true"/>
    <col min="13573" max="13573" width="43.1833333333333" style="1" customWidth="true"/>
    <col min="13574" max="13574" width="8.54166666666667" style="1" customWidth="true"/>
    <col min="13575" max="13575" width="11.3666666666667" style="1" customWidth="true"/>
    <col min="13576" max="13824" width="8.09166666666667" style="1"/>
    <col min="13825" max="13825" width="4.90833333333333" style="1" customWidth="true"/>
    <col min="13826" max="13826" width="25.6333333333333" style="1" customWidth="true"/>
    <col min="13827" max="13827" width="9.45833333333333" style="1" customWidth="true"/>
    <col min="13828" max="13828" width="16" style="1" customWidth="true"/>
    <col min="13829" max="13829" width="43.1833333333333" style="1" customWidth="true"/>
    <col min="13830" max="13830" width="8.54166666666667" style="1" customWidth="true"/>
    <col min="13831" max="13831" width="11.3666666666667" style="1" customWidth="true"/>
    <col min="13832" max="14080" width="8.09166666666667" style="1"/>
    <col min="14081" max="14081" width="4.90833333333333" style="1" customWidth="true"/>
    <col min="14082" max="14082" width="25.6333333333333" style="1" customWidth="true"/>
    <col min="14083" max="14083" width="9.45833333333333" style="1" customWidth="true"/>
    <col min="14084" max="14084" width="16" style="1" customWidth="true"/>
    <col min="14085" max="14085" width="43.1833333333333" style="1" customWidth="true"/>
    <col min="14086" max="14086" width="8.54166666666667" style="1" customWidth="true"/>
    <col min="14087" max="14087" width="11.3666666666667" style="1" customWidth="true"/>
    <col min="14088" max="14336" width="8.09166666666667" style="1"/>
    <col min="14337" max="14337" width="4.90833333333333" style="1" customWidth="true"/>
    <col min="14338" max="14338" width="25.6333333333333" style="1" customWidth="true"/>
    <col min="14339" max="14339" width="9.45833333333333" style="1" customWidth="true"/>
    <col min="14340" max="14340" width="16" style="1" customWidth="true"/>
    <col min="14341" max="14341" width="43.1833333333333" style="1" customWidth="true"/>
    <col min="14342" max="14342" width="8.54166666666667" style="1" customWidth="true"/>
    <col min="14343" max="14343" width="11.3666666666667" style="1" customWidth="true"/>
    <col min="14344" max="14592" width="8.09166666666667" style="1"/>
    <col min="14593" max="14593" width="4.90833333333333" style="1" customWidth="true"/>
    <col min="14594" max="14594" width="25.6333333333333" style="1" customWidth="true"/>
    <col min="14595" max="14595" width="9.45833333333333" style="1" customWidth="true"/>
    <col min="14596" max="14596" width="16" style="1" customWidth="true"/>
    <col min="14597" max="14597" width="43.1833333333333" style="1" customWidth="true"/>
    <col min="14598" max="14598" width="8.54166666666667" style="1" customWidth="true"/>
    <col min="14599" max="14599" width="11.3666666666667" style="1" customWidth="true"/>
    <col min="14600" max="14848" width="8.09166666666667" style="1"/>
    <col min="14849" max="14849" width="4.90833333333333" style="1" customWidth="true"/>
    <col min="14850" max="14850" width="25.6333333333333" style="1" customWidth="true"/>
    <col min="14851" max="14851" width="9.45833333333333" style="1" customWidth="true"/>
    <col min="14852" max="14852" width="16" style="1" customWidth="true"/>
    <col min="14853" max="14853" width="43.1833333333333" style="1" customWidth="true"/>
    <col min="14854" max="14854" width="8.54166666666667" style="1" customWidth="true"/>
    <col min="14855" max="14855" width="11.3666666666667" style="1" customWidth="true"/>
    <col min="14856" max="15104" width="8.09166666666667" style="1"/>
    <col min="15105" max="15105" width="4.90833333333333" style="1" customWidth="true"/>
    <col min="15106" max="15106" width="25.6333333333333" style="1" customWidth="true"/>
    <col min="15107" max="15107" width="9.45833333333333" style="1" customWidth="true"/>
    <col min="15108" max="15108" width="16" style="1" customWidth="true"/>
    <col min="15109" max="15109" width="43.1833333333333" style="1" customWidth="true"/>
    <col min="15110" max="15110" width="8.54166666666667" style="1" customWidth="true"/>
    <col min="15111" max="15111" width="11.3666666666667" style="1" customWidth="true"/>
    <col min="15112" max="15360" width="8.09166666666667" style="1"/>
    <col min="15361" max="15361" width="4.90833333333333" style="1" customWidth="true"/>
    <col min="15362" max="15362" width="25.6333333333333" style="1" customWidth="true"/>
    <col min="15363" max="15363" width="9.45833333333333" style="1" customWidth="true"/>
    <col min="15364" max="15364" width="16" style="1" customWidth="true"/>
    <col min="15365" max="15365" width="43.1833333333333" style="1" customWidth="true"/>
    <col min="15366" max="15366" width="8.54166666666667" style="1" customWidth="true"/>
    <col min="15367" max="15367" width="11.3666666666667" style="1" customWidth="true"/>
    <col min="15368" max="15616" width="8.09166666666667" style="1"/>
    <col min="15617" max="15617" width="4.90833333333333" style="1" customWidth="true"/>
    <col min="15618" max="15618" width="25.6333333333333" style="1" customWidth="true"/>
    <col min="15619" max="15619" width="9.45833333333333" style="1" customWidth="true"/>
    <col min="15620" max="15620" width="16" style="1" customWidth="true"/>
    <col min="15621" max="15621" width="43.1833333333333" style="1" customWidth="true"/>
    <col min="15622" max="15622" width="8.54166666666667" style="1" customWidth="true"/>
    <col min="15623" max="15623" width="11.3666666666667" style="1" customWidth="true"/>
    <col min="15624" max="15872" width="8.09166666666667" style="1"/>
    <col min="15873" max="15873" width="4.90833333333333" style="1" customWidth="true"/>
    <col min="15874" max="15874" width="25.6333333333333" style="1" customWidth="true"/>
    <col min="15875" max="15875" width="9.45833333333333" style="1" customWidth="true"/>
    <col min="15876" max="15876" width="16" style="1" customWidth="true"/>
    <col min="15877" max="15877" width="43.1833333333333" style="1" customWidth="true"/>
    <col min="15878" max="15878" width="8.54166666666667" style="1" customWidth="true"/>
    <col min="15879" max="15879" width="11.3666666666667" style="1" customWidth="true"/>
    <col min="15880" max="16128" width="8.09166666666667" style="1"/>
    <col min="16129" max="16129" width="4.90833333333333" style="1" customWidth="true"/>
    <col min="16130" max="16130" width="25.6333333333333" style="1" customWidth="true"/>
    <col min="16131" max="16131" width="9.45833333333333" style="1" customWidth="true"/>
    <col min="16132" max="16132" width="16" style="1" customWidth="true"/>
    <col min="16133" max="16133" width="43.1833333333333" style="1" customWidth="true"/>
    <col min="16134" max="16134" width="8.54166666666667" style="1" customWidth="true"/>
    <col min="16135" max="16135" width="11.3666666666667" style="1" customWidth="true"/>
    <col min="16136" max="16384" width="8.09166666666667" style="1"/>
  </cols>
  <sheetData>
    <row r="1" ht="61" customHeight="true" spans="1:5">
      <c r="A1" s="3" t="s">
        <v>354</v>
      </c>
      <c r="B1" s="4"/>
      <c r="C1" s="4"/>
      <c r="D1" s="4"/>
      <c r="E1" s="13"/>
    </row>
    <row r="2" spans="1:5">
      <c r="A2" s="5" t="s">
        <v>5</v>
      </c>
      <c r="B2" s="5" t="s">
        <v>6</v>
      </c>
      <c r="C2" s="5" t="s">
        <v>355</v>
      </c>
      <c r="D2" s="5"/>
      <c r="E2" s="5"/>
    </row>
    <row r="3" spans="1:5">
      <c r="A3" s="5"/>
      <c r="B3" s="5"/>
      <c r="C3" s="5"/>
      <c r="D3" s="5"/>
      <c r="E3" s="5"/>
    </row>
    <row r="4" ht="27" spans="1:5">
      <c r="A4" s="5"/>
      <c r="B4" s="5"/>
      <c r="C4" s="5" t="s">
        <v>21</v>
      </c>
      <c r="D4" s="5" t="s">
        <v>347</v>
      </c>
      <c r="E4" s="5" t="s">
        <v>23</v>
      </c>
    </row>
    <row r="5" ht="61" customHeight="true" spans="1:7">
      <c r="A5" s="6">
        <v>1</v>
      </c>
      <c r="B5" s="7" t="s">
        <v>315</v>
      </c>
      <c r="C5" s="8">
        <f>VLOOKUP(B5,'2024年度会计师事务所从事证券服务业务基本信息'!$B$6:$O$103,12,0)</f>
        <v>183</v>
      </c>
      <c r="D5" s="9">
        <f>VLOOKUP(B5,'2024年度会计师事务所从事证券服务业务基本信息'!$B$6:$O$103,13,0)</f>
        <v>104821.8273</v>
      </c>
      <c r="E5" s="8" t="str">
        <f>VLOOKUP(B5,'2024年度会计师事务所从事证券服务业务基本信息'!$B$6:$O$103,14,0)</f>
        <v>建筑业（102）、综合（34）、房地产业（11）、租赁和商务服务业（10）、批发和零售业（7）</v>
      </c>
      <c r="G5" s="14"/>
    </row>
    <row r="6" ht="40.5" spans="1:7">
      <c r="A6" s="6">
        <v>2</v>
      </c>
      <c r="B6" s="7" t="s">
        <v>303</v>
      </c>
      <c r="C6" s="8">
        <f>VLOOKUP(B6,'2024年度会计师事务所从事证券服务业务基本信息'!$B$6:$O$103,12,0)</f>
        <v>122</v>
      </c>
      <c r="D6" s="9">
        <f>VLOOKUP(B6,'2024年度会计师事务所从事证券服务业务基本信息'!$B$6:$O$103,13,0)</f>
        <v>205069.2056</v>
      </c>
      <c r="E6" s="8" t="str">
        <f>VLOOKUP(B6,'2024年度会计师事务所从事证券服务业务基本信息'!$B$6:$O$103,14,0)</f>
        <v>建筑业（54）、综合（19）、租赁和商务服务业（11）、金融业（10）、交通运输、仓储和邮政业（9）</v>
      </c>
      <c r="G6" s="14"/>
    </row>
    <row r="7" ht="40.5" spans="1:7">
      <c r="A7" s="6">
        <v>3</v>
      </c>
      <c r="B7" s="7" t="s">
        <v>156</v>
      </c>
      <c r="C7" s="8">
        <f>VLOOKUP(B7,'2024年度会计师事务所从事证券服务业务基本信息'!$B$6:$O$103,12,0)</f>
        <v>92</v>
      </c>
      <c r="D7" s="9">
        <f>VLOOKUP(B7,'2024年度会计师事务所从事证券服务业务基本信息'!$B$6:$O$103,13,0)</f>
        <v>52232.6641</v>
      </c>
      <c r="E7" s="8" t="str">
        <f>VLOOKUP(B7,'2024年度会计师事务所从事证券服务业务基本信息'!$B$6:$O$103,14,0)</f>
        <v>建筑业（41）、租赁和商务服务业（19）、综合（13）、房地产业（7）、水利、环境和公共设施管理业（4）</v>
      </c>
      <c r="G7" s="14"/>
    </row>
    <row r="8" ht="27" spans="1:7">
      <c r="A8" s="6">
        <v>4</v>
      </c>
      <c r="B8" s="7" t="s">
        <v>311</v>
      </c>
      <c r="C8" s="8">
        <f>VLOOKUP(B8,'2024年度会计师事务所从事证券服务业务基本信息'!$B$6:$O$103,12,0)</f>
        <v>69</v>
      </c>
      <c r="D8" s="9">
        <f>VLOOKUP(B8,'2024年度会计师事务所从事证券服务业务基本信息'!$B$6:$O$103,13,0)</f>
        <v>147383.13</v>
      </c>
      <c r="E8" s="8" t="str">
        <f>VLOOKUP(B8,'2024年度会计师事务所从事证券服务业务基本信息'!$B$6:$O$103,14,0)</f>
        <v>租赁和商务服务业（35）、建筑业（15）、金融业（2）、房地产业（8）、交通运输业（2）</v>
      </c>
      <c r="G8" s="14"/>
    </row>
    <row r="9" ht="27" spans="1:7">
      <c r="A9" s="6">
        <v>5</v>
      </c>
      <c r="B9" s="7" t="s">
        <v>287</v>
      </c>
      <c r="C9" s="8">
        <f>VLOOKUP(B9,'2024年度会计师事务所从事证券服务业务基本信息'!$B$6:$O$103,12,0)</f>
        <v>66</v>
      </c>
      <c r="D9" s="9">
        <f>VLOOKUP(B9,'2024年度会计师事务所从事证券服务业务基本信息'!$B$6:$O$103,13,0)</f>
        <v>58529.86</v>
      </c>
      <c r="E9" s="8" t="str">
        <f>VLOOKUP(B9,'2024年度会计师事务所从事证券服务业务基本信息'!$B$6:$O$103,14,0)</f>
        <v>租赁和商务服务业（31）、建筑业（13）、综合（10）、房地产业（5）、金融业（3）</v>
      </c>
      <c r="G9" s="14"/>
    </row>
    <row r="10" ht="27" spans="1:7">
      <c r="A10" s="6">
        <v>6</v>
      </c>
      <c r="B10" s="7" t="s">
        <v>247</v>
      </c>
      <c r="C10" s="8">
        <f>VLOOKUP(B10,'2024年度会计师事务所从事证券服务业务基本信息'!$B$6:$O$103,12,0)</f>
        <v>64</v>
      </c>
      <c r="D10" s="9">
        <f>VLOOKUP(B10,'2024年度会计师事务所从事证券服务业务基本信息'!$B$6:$O$103,13,0)</f>
        <v>223639.3972</v>
      </c>
      <c r="E10" s="8" t="str">
        <f>VLOOKUP(B10,'2024年度会计师事务所从事证券服务业务基本信息'!$B$6:$O$103,14,0)</f>
        <v>金融业（13）、租赁和商务服务业（11）、制造业（9）、综合（8）、交通运输、仓储和邮政业（7）</v>
      </c>
      <c r="G10" s="14"/>
    </row>
    <row r="11" ht="40.5" spans="1:7">
      <c r="A11" s="6">
        <v>7</v>
      </c>
      <c r="B11" s="7" t="s">
        <v>64</v>
      </c>
      <c r="C11" s="8">
        <f>VLOOKUP(B11,'2024年度会计师事务所从事证券服务业务基本信息'!$B$6:$O$103,12,0)</f>
        <v>62</v>
      </c>
      <c r="D11" s="9">
        <f>VLOOKUP(B11,'2024年度会计师事务所从事证券服务业务基本信息'!$B$6:$O$103,13,0)</f>
        <v>49422.59</v>
      </c>
      <c r="E11" s="8" t="str">
        <f>VLOOKUP(B11,'2024年度会计师事务所从事证券服务业务基本信息'!$B$6:$O$103,14,0)</f>
        <v>建筑业（32）、综合（16）、房地产业（4）、租赁和商务服务业（3）、交通运输、仓储和邮政业（3）</v>
      </c>
      <c r="G11" s="14"/>
    </row>
    <row r="12" ht="27" spans="1:7">
      <c r="A12" s="6">
        <v>8</v>
      </c>
      <c r="B12" s="7" t="s">
        <v>90</v>
      </c>
      <c r="C12" s="8">
        <f>VLOOKUP(B12,'2024年度会计师事务所从事证券服务业务基本信息'!$B$6:$O$103,12,0)</f>
        <v>59</v>
      </c>
      <c r="D12" s="9">
        <f>VLOOKUP(B12,'2024年度会计师事务所从事证券服务业务基本信息'!$B$6:$O$103,13,0)</f>
        <v>104463.76</v>
      </c>
      <c r="E12" s="8" t="str">
        <f>VLOOKUP(B12,'2024年度会计师事务所从事证券服务业务基本信息'!$B$6:$O$103,14,0)</f>
        <v>综合（14）、建筑业（13）、制造业（9）、房地产业（5）、租赁和商务服务业（4）</v>
      </c>
      <c r="G12" s="14"/>
    </row>
    <row r="13" ht="40.5" spans="1:7">
      <c r="A13" s="6">
        <v>9</v>
      </c>
      <c r="B13" s="7" t="s">
        <v>307</v>
      </c>
      <c r="C13" s="8">
        <f>VLOOKUP(B13,'2024年度会计师事务所从事证券服务业务基本信息'!$B$6:$O$103,12,0)</f>
        <v>58</v>
      </c>
      <c r="D13" s="9">
        <f>VLOOKUP(B13,'2024年度会计师事务所从事证券服务业务基本信息'!$B$6:$O$103,13,0)</f>
        <v>28298.33</v>
      </c>
      <c r="E13" s="8" t="str">
        <f>VLOOKUP(B13,'2024年度会计师事务所从事证券服务业务基本信息'!$B$6:$O$103,14,0)</f>
        <v>租赁和商务服务业（22）、建筑业（17）、综合（5）、金融业（4）、水利、环境和公共设施管理业（4）</v>
      </c>
      <c r="G13" s="14"/>
    </row>
    <row r="14" ht="40.5" spans="1:7">
      <c r="A14" s="6">
        <v>10</v>
      </c>
      <c r="B14" s="7" t="s">
        <v>167</v>
      </c>
      <c r="C14" s="8">
        <f>VLOOKUP(B14,'2024年度会计师事务所从事证券服务业务基本信息'!$B$6:$O$103,12,0)</f>
        <v>57</v>
      </c>
      <c r="D14" s="9">
        <f>VLOOKUP(B14,'2024年度会计师事务所从事证券服务业务基本信息'!$B$6:$O$103,13,0)</f>
        <v>65951.5093</v>
      </c>
      <c r="E14" s="8" t="str">
        <f>VLOOKUP(B14,'2024年度会计师事务所从事证券服务业务基本信息'!$B$6:$O$103,14,0)</f>
        <v>租赁和商务服务业（29）、房地产业（13）、金融业（5）、建筑业（3）、水利、环境和公共设施管理业（2）</v>
      </c>
      <c r="G14" s="14"/>
    </row>
    <row r="15" ht="54" spans="1:7">
      <c r="A15" s="6">
        <v>11</v>
      </c>
      <c r="B15" s="7" t="s">
        <v>275</v>
      </c>
      <c r="C15" s="8">
        <f>VLOOKUP(B15,'2024年度会计师事务所从事证券服务业务基本信息'!$B$6:$O$103,12,0)</f>
        <v>52</v>
      </c>
      <c r="D15" s="9">
        <f>VLOOKUP(B15,'2024年度会计师事务所从事证券服务业务基本信息'!$B$6:$O$103,13,0)</f>
        <v>146097.66</v>
      </c>
      <c r="E15" s="8" t="str">
        <f>VLOOKUP(B15,'2024年度会计师事务所从事证券服务业务基本信息'!$B$6:$O$103,14,0)</f>
        <v>综合（14）、租赁和商务服务业（9）、金融业（6）、交通运输、仓储和邮政业（5）、电力、热力、燃气及水生产和供应业（5）、制造业（4）、建筑业（4）</v>
      </c>
      <c r="G15" s="14"/>
    </row>
    <row r="16" ht="40.5" spans="1:7">
      <c r="A16" s="6">
        <v>12</v>
      </c>
      <c r="B16" s="10" t="s">
        <v>232</v>
      </c>
      <c r="C16" s="8">
        <f>VLOOKUP(B16,'2024年度会计师事务所从事证券服务业务基本信息'!$B$6:$O$103,12,0)</f>
        <v>52</v>
      </c>
      <c r="D16" s="9">
        <f>VLOOKUP(B16,'2024年度会计师事务所从事证券服务业务基本信息'!$B$6:$O$103,13,0)</f>
        <v>168707.06</v>
      </c>
      <c r="E16" s="8" t="str">
        <f>VLOOKUP(B16,'2024年度会计师事务所从事证券服务业务基本信息'!$B$6:$O$103,14,0)</f>
        <v>租赁和商务服务业（12）、金融业（8）、制造业（7）、房地产业（6）、电力、热力、燃气及水生产和供应业（6）</v>
      </c>
      <c r="G16" s="14"/>
    </row>
    <row r="17" ht="67.5" spans="1:7">
      <c r="A17" s="6">
        <v>13</v>
      </c>
      <c r="B17" s="7" t="s">
        <v>295</v>
      </c>
      <c r="C17" s="8">
        <f>VLOOKUP(B17,'2024年度会计师事务所从事证券服务业务基本信息'!$B$6:$O$103,12,0)</f>
        <v>51</v>
      </c>
      <c r="D17" s="9">
        <f>VLOOKUP(B17,'2024年度会计师事务所从事证券服务业务基本信息'!$B$6:$O$103,13,0)</f>
        <v>39839.6017</v>
      </c>
      <c r="E17" s="8" t="str">
        <f>VLOOKUP(B17,'2024年度会计师事务所从事证券服务业务基本信息'!$B$6:$O$103,14,0)</f>
        <v>建筑业（24）、综合（13）、租赁和商务服务业（5）、电力、热力、燃气及水生产和供应业（2）、交通运输、仓储和邮政业（2）、金融业（2）、居民服务、修理和其他服务业（1）、科学研究和技术服务业（1）、制造业（1）</v>
      </c>
      <c r="G17" s="14"/>
    </row>
    <row r="18" ht="40.5" spans="1:7">
      <c r="A18" s="6">
        <v>14</v>
      </c>
      <c r="B18" s="11" t="s">
        <v>147</v>
      </c>
      <c r="C18" s="8">
        <f>VLOOKUP(B18,'2024年度会计师事务所从事证券服务业务基本信息'!$B$6:$O$103,12,0)</f>
        <v>50</v>
      </c>
      <c r="D18" s="9">
        <f>VLOOKUP(B18,'2024年度会计师事务所从事证券服务业务基本信息'!$B$6:$O$103,13,0)</f>
        <v>112845.8556</v>
      </c>
      <c r="E18" s="8" t="str">
        <f>VLOOKUP(B18,'2024年度会计师事务所从事证券服务业务基本信息'!$B$6:$O$103,14,0)</f>
        <v>租赁和商务服务业（17）、电力、热力、燃气及水生产和供应业（7）、房地产业（7）、金融业（5）、制造业（4）</v>
      </c>
      <c r="G18" s="14"/>
    </row>
    <row r="19" ht="40.5" spans="1:7">
      <c r="A19" s="6">
        <v>15</v>
      </c>
      <c r="B19" s="7" t="s">
        <v>224</v>
      </c>
      <c r="C19" s="8">
        <f>VLOOKUP(B19,'2024年度会计师事务所从事证券服务业务基本信息'!$B$6:$O$103,12,0)</f>
        <v>50</v>
      </c>
      <c r="D19" s="9">
        <f>VLOOKUP(B19,'2024年度会计师事务所从事证券服务业务基本信息'!$B$6:$O$103,13,0)</f>
        <v>60363.26</v>
      </c>
      <c r="E19" s="8" t="str">
        <f>VLOOKUP(B19,'2024年度会计师事务所从事证券服务业务基本信息'!$B$6:$O$103,14,0)</f>
        <v>金融业（16）、租赁和商务服务业（13）、建筑业（12）、制造业（2）、交通运输、仓储和邮政业（2）</v>
      </c>
      <c r="G19" s="14"/>
    </row>
    <row r="20" ht="40.5" spans="1:7">
      <c r="A20" s="6">
        <v>16</v>
      </c>
      <c r="B20" s="7" t="s">
        <v>47</v>
      </c>
      <c r="C20" s="8">
        <f>VLOOKUP(B20,'2024年度会计师事务所从事证券服务业务基本信息'!$B$6:$O$103,12,0)</f>
        <v>46</v>
      </c>
      <c r="D20" s="9">
        <f>VLOOKUP(B20,'2024年度会计师事务所从事证券服务业务基本信息'!$B$6:$O$103,13,0)</f>
        <v>12871.69</v>
      </c>
      <c r="E20" s="8" t="str">
        <f>VLOOKUP(B20,'2024年度会计师事务所从事证券服务业务基本信息'!$B$6:$O$103,14,0)</f>
        <v>租赁和商务服务业（22）、建筑业（14）、金融业（6）、水利、环境和公共设施管理业（2）、交通运输、仓储和邮政业（1）</v>
      </c>
      <c r="G20" s="14"/>
    </row>
    <row r="21" ht="27" spans="1:7">
      <c r="A21" s="6">
        <v>17</v>
      </c>
      <c r="B21" s="7" t="s">
        <v>75</v>
      </c>
      <c r="C21" s="8">
        <f>VLOOKUP(B21,'2024年度会计师事务所从事证券服务业务基本信息'!$B$6:$O$103,12,0)</f>
        <v>44</v>
      </c>
      <c r="D21" s="9">
        <f>VLOOKUP(B21,'2024年度会计师事务所从事证券服务业务基本信息'!$B$6:$O$103,13,0)</f>
        <v>21581.958</v>
      </c>
      <c r="E21" s="8" t="str">
        <f>VLOOKUP(B21,'2024年度会计师事务所从事证券服务业务基本信息'!$B$6:$O$103,14,0)</f>
        <v>建筑业（30）、租赁和商务服务业（6）、批发和零售业（2）、农、林、牧、渔业（2）、金融业（1）</v>
      </c>
      <c r="G21" s="14"/>
    </row>
    <row r="22" ht="27" spans="1:7">
      <c r="A22" s="6">
        <v>18</v>
      </c>
      <c r="B22" s="7" t="s">
        <v>326</v>
      </c>
      <c r="C22" s="8">
        <f>VLOOKUP(B22,'2024年度会计师事务所从事证券服务业务基本信息'!$B$6:$O$103,12,0)</f>
        <v>39</v>
      </c>
      <c r="D22" s="9">
        <f>VLOOKUP(B22,'2024年度会计师事务所从事证券服务业务基本信息'!$B$6:$O$103,13,0)</f>
        <v>34517.7405</v>
      </c>
      <c r="E22" s="8" t="str">
        <f>VLOOKUP(B22,'2024年度会计师事务所从事证券服务业务基本信息'!$B$6:$O$103,14,0)</f>
        <v>综合（19）租赁和商务服务业（7）房地产业（4）建筑业（4）水利、环境和公共设施管理业（2）</v>
      </c>
      <c r="G22" s="14"/>
    </row>
    <row r="23" ht="67.5" spans="1:7">
      <c r="A23" s="6">
        <v>19</v>
      </c>
      <c r="B23" s="7" t="s">
        <v>299</v>
      </c>
      <c r="C23" s="8">
        <f>VLOOKUP(B23,'2024年度会计师事务所从事证券服务业务基本信息'!$B$6:$O$103,12,0)</f>
        <v>36</v>
      </c>
      <c r="D23" s="9">
        <f>VLOOKUP(B23,'2024年度会计师事务所从事证券服务业务基本信息'!$B$6:$O$103,13,0)</f>
        <v>34093.19</v>
      </c>
      <c r="E23" s="8" t="str">
        <f>VLOOKUP(B23,'2024年度会计师事务所从事证券服务业务基本信息'!$B$6:$O$103,14,0)</f>
        <v>综合（13）、租赁和商务服务业（10）、建筑业（3）、房地产业（3）、居民服务、修理和其他服务业（2）、批发和零售业（2）、交通运输、仓储和邮政业（1）、金融业（1）、电力、热力、燃气及水生产和供应业（1）</v>
      </c>
      <c r="G23" s="14"/>
    </row>
    <row r="24" ht="27" spans="1:7">
      <c r="A24" s="6">
        <v>20</v>
      </c>
      <c r="B24" s="7" t="s">
        <v>152</v>
      </c>
      <c r="C24" s="8">
        <f>VLOOKUP(B24,'2024年度会计师事务所从事证券服务业务基本信息'!$B$6:$O$103,12,0)</f>
        <v>30</v>
      </c>
      <c r="D24" s="9">
        <f>VLOOKUP(B24,'2024年度会计师事务所从事证券服务业务基本信息'!$B$6:$O$103,13,0)</f>
        <v>19666.91</v>
      </c>
      <c r="E24" s="8" t="str">
        <f>VLOOKUP(B24,'2024年度会计师事务所从事证券服务业务基本信息'!$B$6:$O$103,14,0)</f>
        <v>租赁和商务服务业（19）、房地产业（5）、综合（2）、建筑业（1）、批发和零售业（1）</v>
      </c>
      <c r="G24" s="14"/>
    </row>
    <row r="25" ht="40.5" spans="1:7">
      <c r="A25" s="6">
        <v>21</v>
      </c>
      <c r="B25" s="7" t="s">
        <v>28</v>
      </c>
      <c r="C25" s="8">
        <f>VLOOKUP(B25,'2024年度会计师事务所从事证券服务业务基本信息'!$B$6:$O$103,12,0)</f>
        <v>30</v>
      </c>
      <c r="D25" s="9">
        <f>VLOOKUP(B25,'2024年度会计师事务所从事证券服务业务基本信息'!$B$6:$O$103,13,0)</f>
        <v>15535.3523</v>
      </c>
      <c r="E25" s="8" t="str">
        <f>VLOOKUP(B25,'2024年度会计师事务所从事证券服务业务基本信息'!$B$6:$O$103,14,0)</f>
        <v>建筑业（17）、租赁和商务服务业（6）、金融业（3）、房地产业（3）、交通运输、仓储和邮政业（1）</v>
      </c>
      <c r="G25" s="14"/>
    </row>
    <row r="26" ht="27" spans="1:7">
      <c r="A26" s="6">
        <v>22</v>
      </c>
      <c r="B26" s="7" t="s">
        <v>61</v>
      </c>
      <c r="C26" s="8">
        <f>VLOOKUP(B26,'2024年度会计师事务所从事证券服务业务基本信息'!$B$6:$O$103,12,0)</f>
        <v>30</v>
      </c>
      <c r="D26" s="9">
        <f>VLOOKUP(B26,'2024年度会计师事务所从事证券服务业务基本信息'!$B$6:$O$103,13,0)</f>
        <v>20064.2</v>
      </c>
      <c r="E26" s="8" t="str">
        <f>VLOOKUP(B26,'2024年度会计师事务所从事证券服务业务基本信息'!$B$6:$O$103,14,0)</f>
        <v>建筑业（10）、商务服务业（6）、其他金融业（4）、城市投资与投资行业（3）、房地产（1）</v>
      </c>
      <c r="G26" s="14"/>
    </row>
    <row r="27" ht="27" spans="1:7">
      <c r="A27" s="6">
        <v>23</v>
      </c>
      <c r="B27" s="7" t="s">
        <v>86</v>
      </c>
      <c r="C27" s="8">
        <f>VLOOKUP(B27,'2024年度会计师事务所从事证券服务业务基本信息'!$B$6:$O$103,12,0)</f>
        <v>26</v>
      </c>
      <c r="D27" s="9">
        <f>VLOOKUP(B27,'2024年度会计师事务所从事证券服务业务基本信息'!$B$6:$O$103,13,0)</f>
        <v>44967.07</v>
      </c>
      <c r="E27" s="8" t="str">
        <f>VLOOKUP(B27,'2024年度会计师事务所从事证券服务业务基本信息'!$B$6:$O$103,14,0)</f>
        <v>综合（8）、建筑业（5）、金融业（3）、批发和零售业（2）、租赁和商务服务业（2）</v>
      </c>
      <c r="G27" s="14"/>
    </row>
    <row r="28" ht="27" spans="1:7">
      <c r="A28" s="6">
        <v>24</v>
      </c>
      <c r="B28" s="7" t="s">
        <v>31</v>
      </c>
      <c r="C28" s="8">
        <f>VLOOKUP(B28,'2024年度会计师事务所从事证券服务业务基本信息'!$B$6:$O$103,12,0)</f>
        <v>24</v>
      </c>
      <c r="D28" s="9">
        <f>VLOOKUP(B28,'2024年度会计师事务所从事证券服务业务基本信息'!$B$6:$O$103,13,0)</f>
        <v>74645.2229</v>
      </c>
      <c r="E28" s="8" t="str">
        <f>VLOOKUP(B28,'2024年度会计师事务所从事证券服务业务基本信息'!$B$6:$O$103,14,0)</f>
        <v>租赁和商务服务业（6）、房地产业（4）、制造业（3）、建筑业（3）、金融业（3）、综合（3）</v>
      </c>
      <c r="G28" s="14"/>
    </row>
    <row r="29" ht="40.5" spans="1:7">
      <c r="A29" s="6">
        <v>25</v>
      </c>
      <c r="B29" s="7" t="s">
        <v>139</v>
      </c>
      <c r="C29" s="8">
        <f>VLOOKUP(B29,'2024年度会计师事务所从事证券服务业务基本信息'!$B$6:$O$103,12,0)</f>
        <v>21</v>
      </c>
      <c r="D29" s="9">
        <f>VLOOKUP(B29,'2024年度会计师事务所从事证券服务业务基本信息'!$B$6:$O$103,13,0)</f>
        <v>24696.6906</v>
      </c>
      <c r="E29" s="8" t="str">
        <f>VLOOKUP(B29,'2024年度会计师事务所从事证券服务业务基本信息'!$B$6:$O$103,14,0)</f>
        <v>综合（6）、建筑业（4）、租赁和商务服务业（3）、交通运输、仓储和邮政业（3）、电力、热力、燃气及水生产和供应业（3）</v>
      </c>
      <c r="G29" s="14"/>
    </row>
    <row r="30" ht="27" spans="1:7">
      <c r="A30" s="6">
        <v>26</v>
      </c>
      <c r="B30" s="7" t="s">
        <v>185</v>
      </c>
      <c r="C30" s="8">
        <f>VLOOKUP(B30,'2024年度会计师事务所从事证券服务业务基本信息'!$B$6:$O$103,12,0)</f>
        <v>20</v>
      </c>
      <c r="D30" s="9">
        <f>VLOOKUP(B30,'2024年度会计师事务所从事证券服务业务基本信息'!$B$6:$O$103,13,0)</f>
        <v>27302.5227</v>
      </c>
      <c r="E30" s="8" t="str">
        <f>VLOOKUP(B30,'2024年度会计师事务所从事证券服务业务基本信息'!$B$6:$O$103,14,0)</f>
        <v>房地产业（5）、租赁和商务服务业（4）、综合（4）、金融业（3）、建筑业（2）</v>
      </c>
      <c r="G30" s="14"/>
    </row>
    <row r="31" ht="40.5" spans="1:7">
      <c r="A31" s="6">
        <v>27</v>
      </c>
      <c r="B31" s="7" t="s">
        <v>220</v>
      </c>
      <c r="C31" s="8">
        <f>VLOOKUP(B31,'2024年度会计师事务所从事证券服务业务基本信息'!$B$6:$O$103,12,0)</f>
        <v>20</v>
      </c>
      <c r="D31" s="9">
        <f>VLOOKUP(B31,'2024年度会计师事务所从事证券服务业务基本信息'!$B$6:$O$103,13,0)</f>
        <v>12005.86</v>
      </c>
      <c r="E31" s="8" t="str">
        <f>VLOOKUP(B31,'2024年度会计师事务所从事证券服务业务基本信息'!$B$6:$O$103,14,0)</f>
        <v>建筑业（7）、综合（7）、制造业（2）、电力、热力、燃气及水生产和供应业（2）、金融业（1）、租赁和商务服务业（1）</v>
      </c>
      <c r="G31" s="14"/>
    </row>
    <row r="32" ht="27" spans="1:7">
      <c r="A32" s="6">
        <v>28</v>
      </c>
      <c r="B32" s="7" t="s">
        <v>280</v>
      </c>
      <c r="C32" s="8">
        <f>VLOOKUP(B32,'2024年度会计师事务所从事证券服务业务基本信息'!$B$6:$O$103,12,0)</f>
        <v>19</v>
      </c>
      <c r="D32" s="9">
        <f>VLOOKUP(B32,'2024年度会计师事务所从事证券服务业务基本信息'!$B$6:$O$103,13,0)</f>
        <v>35532.19</v>
      </c>
      <c r="E32" s="8" t="str">
        <f>VLOOKUP(B32,'2024年度会计师事务所从事证券服务业务基本信息'!$B$6:$O$103,14,0)</f>
        <v>综合（6）、建筑业（3）、交通运输、仓储和邮政业（2）、房地产业（2）、制造业（2）</v>
      </c>
      <c r="G32" s="14"/>
    </row>
    <row r="33" ht="27" spans="1:7">
      <c r="A33" s="6">
        <v>29</v>
      </c>
      <c r="B33" s="7" t="s">
        <v>319</v>
      </c>
      <c r="C33" s="8">
        <f>VLOOKUP(B33,'2024年度会计师事务所从事证券服务业务基本信息'!$B$6:$O$103,12,0)</f>
        <v>18</v>
      </c>
      <c r="D33" s="9">
        <f>VLOOKUP(B33,'2024年度会计师事务所从事证券服务业务基本信息'!$B$6:$O$103,13,0)</f>
        <v>23592.2481</v>
      </c>
      <c r="E33" s="8" t="str">
        <f>VLOOKUP(B33,'2024年度会计师事务所从事证券服务业务基本信息'!$B$6:$O$103,14,0)</f>
        <v>租赁和商务服务业（4）、综合（4）、建筑业（3）、制造业（2）、交通运输、仓储和邮政业（2）</v>
      </c>
      <c r="G33" s="14"/>
    </row>
    <row r="34" ht="40.5" spans="1:7">
      <c r="A34" s="6">
        <v>30</v>
      </c>
      <c r="B34" s="12" t="s">
        <v>82</v>
      </c>
      <c r="C34" s="8">
        <f>VLOOKUP(B34,'2024年度会计师事务所从事证券服务业务基本信息'!$B$6:$O$103,12,0)</f>
        <v>16</v>
      </c>
      <c r="D34" s="9">
        <f>VLOOKUP(B34,'2024年度会计师事务所从事证券服务业务基本信息'!$B$6:$O$103,13,0)</f>
        <v>241056.62</v>
      </c>
      <c r="E34" s="8" t="str">
        <f>VLOOKUP(B34,'2024年度会计师事务所从事证券服务业务基本信息'!$B$6:$O$103,14,0)</f>
        <v>金融业（7）、租赁和商务服务业（3）、综合（3）、房地产业（1）、制造业（1）、批发和零售业（1）</v>
      </c>
      <c r="G34" s="14"/>
    </row>
    <row r="35" ht="40.5" spans="1:7">
      <c r="A35" s="6">
        <v>31</v>
      </c>
      <c r="B35" s="11" t="s">
        <v>291</v>
      </c>
      <c r="C35" s="8">
        <f>VLOOKUP(B35,'2024年度会计师事务所从事证券服务业务基本信息'!$B$6:$O$103,12,0)</f>
        <v>15</v>
      </c>
      <c r="D35" s="9">
        <f>VLOOKUP(B35,'2024年度会计师事务所从事证券服务业务基本信息'!$B$6:$O$103,13,0)</f>
        <v>10282.88</v>
      </c>
      <c r="E35" s="8" t="str">
        <f>VLOOKUP(B35,'2024年度会计师事务所从事证券服务业务基本信息'!$B$6:$O$103,14,0)</f>
        <v>建筑业（5）、租赁和商务服务业（2）、房地产（4）、金融业（2）、交通运输、仓储和邮政业（1）</v>
      </c>
      <c r="G35" s="14"/>
    </row>
    <row r="36" ht="40.5" spans="1:7">
      <c r="A36" s="6">
        <v>32</v>
      </c>
      <c r="B36" s="7" t="s">
        <v>103</v>
      </c>
      <c r="C36" s="8">
        <f>VLOOKUP(B36,'2024年度会计师事务所从事证券服务业务基本信息'!$B$6:$O$103,12,0)</f>
        <v>14</v>
      </c>
      <c r="D36" s="9">
        <f>VLOOKUP(B36,'2024年度会计师事务所从事证券服务业务基本信息'!$B$6:$O$103,13,0)</f>
        <v>10314.33215</v>
      </c>
      <c r="E36" s="8" t="str">
        <f>VLOOKUP(B36,'2024年度会计师事务所从事证券服务业务基本信息'!$B$6:$O$103,14,0)</f>
        <v>综合（7）、建筑业（3）、金融业（2）、租赁和商务服务业（1）、电力、热力、燃气及水生产和供应业（1）</v>
      </c>
      <c r="G36" s="14"/>
    </row>
    <row r="37" ht="27" spans="1:7">
      <c r="A37" s="6">
        <v>33</v>
      </c>
      <c r="B37" s="7" t="s">
        <v>330</v>
      </c>
      <c r="C37" s="8">
        <f>VLOOKUP(B37,'2024年度会计师事务所从事证券服务业务基本信息'!$B$6:$O$103,12,0)</f>
        <v>10</v>
      </c>
      <c r="D37" s="9">
        <f>VLOOKUP(B37,'2024年度会计师事务所从事证券服务业务基本信息'!$B$6:$O$103,13,0)</f>
        <v>8966.74</v>
      </c>
      <c r="E37" s="8" t="str">
        <f>VLOOKUP(B37,'2024年度会计师事务所从事证券服务业务基本信息'!$B$6:$O$103,14,0)</f>
        <v>交通运输、仓储和邮政业（2）、租赁和商务服务业（4）、综合（3）、建筑业（1）</v>
      </c>
      <c r="G37" s="14"/>
    </row>
    <row r="38" ht="27" spans="1:7">
      <c r="A38" s="6">
        <v>34</v>
      </c>
      <c r="B38" s="7" t="s">
        <v>160</v>
      </c>
      <c r="C38" s="8">
        <f>VLOOKUP(B38,'2024年度会计师事务所从事证券服务业务基本信息'!$B$6:$O$103,12,0)</f>
        <v>9</v>
      </c>
      <c r="D38" s="9">
        <f>VLOOKUP(B38,'2024年度会计师事务所从事证券服务业务基本信息'!$B$6:$O$103,13,0)</f>
        <v>10451.2527</v>
      </c>
      <c r="E38" s="8" t="str">
        <f>VLOOKUP(B38,'2024年度会计师事务所从事证券服务业务基本信息'!$B$6:$O$103,14,0)</f>
        <v>租赁和商务服务业（4）、建筑业（2）、交通运输、仓储和邮政业（2）、房地产业（1）</v>
      </c>
      <c r="G38" s="14"/>
    </row>
    <row r="39" ht="27" spans="1:7">
      <c r="A39" s="6">
        <v>35</v>
      </c>
      <c r="B39" s="7" t="s">
        <v>121</v>
      </c>
      <c r="C39" s="8">
        <f>VLOOKUP(B39,'2024年度会计师事务所从事证券服务业务基本信息'!$B$6:$O$103,12,0)</f>
        <v>9</v>
      </c>
      <c r="D39" s="9">
        <f>VLOOKUP(B39,'2024年度会计师事务所从事证券服务业务基本信息'!$B$6:$O$103,13,0)</f>
        <v>17254.33</v>
      </c>
      <c r="E39" s="8" t="str">
        <f>VLOOKUP(B39,'2024年度会计师事务所从事证券服务业务基本信息'!$B$6:$O$103,14,0)</f>
        <v>租赁和商务服务业（4）、综合（2）、房地产业（2）、科学研究和技术服务业（1）</v>
      </c>
      <c r="G39" s="14"/>
    </row>
    <row r="40" ht="27" spans="1:7">
      <c r="A40" s="6">
        <v>36</v>
      </c>
      <c r="B40" s="7" t="s">
        <v>236</v>
      </c>
      <c r="C40" s="8">
        <f>VLOOKUP(B40,'2024年度会计师事务所从事证券服务业务基本信息'!$B$6:$O$103,12,0)</f>
        <v>8</v>
      </c>
      <c r="D40" s="9">
        <f>VLOOKUP(B40,'2024年度会计师事务所从事证券服务业务基本信息'!$B$6:$O$103,13,0)</f>
        <v>12146.31</v>
      </c>
      <c r="E40" s="8" t="str">
        <f>VLOOKUP(B40,'2024年度会计师事务所从事证券服务业务基本信息'!$B$6:$O$103,14,0)</f>
        <v>综合（6）、采矿业（2）</v>
      </c>
      <c r="G40" s="14"/>
    </row>
    <row r="41" ht="40.5" spans="1:7">
      <c r="A41" s="6">
        <v>37</v>
      </c>
      <c r="B41" s="7" t="s">
        <v>175</v>
      </c>
      <c r="C41" s="8">
        <f>VLOOKUP(B41,'2024年度会计师事务所从事证券服务业务基本信息'!$B$6:$O$103,12,0)</f>
        <v>8</v>
      </c>
      <c r="D41" s="9">
        <f>VLOOKUP(B41,'2024年度会计师事务所从事证券服务业务基本信息'!$B$6:$O$103,13,0)</f>
        <v>3732.96</v>
      </c>
      <c r="E41" s="8" t="str">
        <f>VLOOKUP(B41,'2024年度会计师事务所从事证券服务业务基本信息'!$B$6:$O$103,14,0)</f>
        <v>租赁和商务服务业（3）、金融业（2）、制造业（1）、房地产业（1）、水利、环境和公共设施管理业（1）</v>
      </c>
      <c r="G41" s="14"/>
    </row>
    <row r="42" ht="27" spans="1:7">
      <c r="A42" s="6">
        <v>38</v>
      </c>
      <c r="B42" s="7" t="s">
        <v>252</v>
      </c>
      <c r="C42" s="8">
        <f>VLOOKUP(B42,'2024年度会计师事务所从事证券服务业务基本信息'!$B$6:$O$103,12,0)</f>
        <v>8</v>
      </c>
      <c r="D42" s="9">
        <f>VLOOKUP(B42,'2024年度会计师事务所从事证券服务业务基本信息'!$B$6:$O$103,13,0)</f>
        <v>5872.8322</v>
      </c>
      <c r="E42" s="8" t="str">
        <f>VLOOKUP(B42,'2024年度会计师事务所从事证券服务业务基本信息'!$B$6:$O$103,14,0)</f>
        <v>房地产业（6）、租赁和商务服务业（2）</v>
      </c>
      <c r="G42" s="14"/>
    </row>
    <row r="43" ht="27" spans="1:7">
      <c r="A43" s="6">
        <v>39</v>
      </c>
      <c r="B43" s="7" t="s">
        <v>95</v>
      </c>
      <c r="C43" s="8">
        <f>VLOOKUP(B43,'2024年度会计师事务所从事证券服务业务基本信息'!$B$6:$O$103,12,0)</f>
        <v>7</v>
      </c>
      <c r="D43" s="9">
        <f>VLOOKUP(B43,'2024年度会计师事务所从事证券服务业务基本信息'!$B$6:$O$103,13,0)</f>
        <v>4603.2</v>
      </c>
      <c r="E43" s="8" t="str">
        <f>VLOOKUP(B43,'2024年度会计师事务所从事证券服务业务基本信息'!$B$6:$O$103,14,0)</f>
        <v>金融业（5）、电力、热力、燃气及水的生产和供应业（1）、交通运输、仓储和邮政业（1）</v>
      </c>
      <c r="G43" s="14"/>
    </row>
    <row r="44" ht="27" spans="1:7">
      <c r="A44" s="6">
        <v>40</v>
      </c>
      <c r="B44" s="10" t="s">
        <v>243</v>
      </c>
      <c r="C44" s="8">
        <f>VLOOKUP(B44,'2024年度会计师事务所从事证券服务业务基本信息'!$B$6:$O$103,12,0)</f>
        <v>7</v>
      </c>
      <c r="D44" s="9">
        <f>VLOOKUP(B44,'2024年度会计师事务所从事证券服务业务基本信息'!$B$6:$O$103,13,0)</f>
        <v>14068.08</v>
      </c>
      <c r="E44" s="8" t="str">
        <f>VLOOKUP(B44,'2024年度会计师事务所从事证券服务业务基本信息'!$B$6:$O$103,14,0)</f>
        <v>建筑业（3）、交通运输、仓储和邮政业（2）、综合（1）、房地产业（1）</v>
      </c>
      <c r="G44" s="14"/>
    </row>
    <row r="45" ht="27" spans="1:7">
      <c r="A45" s="6">
        <v>41</v>
      </c>
      <c r="B45" s="7" t="s">
        <v>211</v>
      </c>
      <c r="C45" s="8">
        <f>VLOOKUP(B45,'2024年度会计师事务所从事证券服务业务基本信息'!$B$6:$O$103,12,0)</f>
        <v>6</v>
      </c>
      <c r="D45" s="9">
        <f>VLOOKUP(B45,'2024年度会计师事务所从事证券服务业务基本信息'!$B$6:$O$103,13,0)</f>
        <v>5530.54</v>
      </c>
      <c r="E45" s="8" t="str">
        <f>VLOOKUP(B45,'2024年度会计师事务所从事证券服务业务基本信息'!$B$6:$O$103,14,0)</f>
        <v>综合（2）、房地产业（2）、建筑业（1）、批发和零售业（1）</v>
      </c>
      <c r="G45" s="14"/>
    </row>
    <row r="46" ht="27" spans="1:7">
      <c r="A46" s="6">
        <v>42</v>
      </c>
      <c r="B46" s="7" t="s">
        <v>194</v>
      </c>
      <c r="C46" s="8">
        <f>VLOOKUP(B46,'2024年度会计师事务所从事证券服务业务基本信息'!$B$6:$O$103,12,0)</f>
        <v>6</v>
      </c>
      <c r="D46" s="9">
        <f>VLOOKUP(B46,'2024年度会计师事务所从事证券服务业务基本信息'!$B$6:$O$103,13,0)</f>
        <v>4408.687697</v>
      </c>
      <c r="E46" s="8" t="str">
        <f>VLOOKUP(B46,'2024年度会计师事务所从事证券服务业务基本信息'!$B$6:$O$103,14,0)</f>
        <v>建筑业（3）、房地产业（1）、交通运输、仓储和邮政业（1）、金融业（1）</v>
      </c>
      <c r="G46" s="14"/>
    </row>
    <row r="47" ht="27" spans="1:7">
      <c r="A47" s="6">
        <v>43</v>
      </c>
      <c r="B47" s="7" t="s">
        <v>79</v>
      </c>
      <c r="C47" s="8">
        <f>VLOOKUP(B47,'2024年度会计师事务所从事证券服务业务基本信息'!$B$6:$O$103,12,0)</f>
        <v>6</v>
      </c>
      <c r="D47" s="9">
        <f>VLOOKUP(B47,'2024年度会计师事务所从事证券服务业务基本信息'!$B$6:$O$103,13,0)</f>
        <v>5865.0043</v>
      </c>
      <c r="E47" s="8" t="str">
        <f>VLOOKUP(B47,'2024年度会计师事务所从事证券服务业务基本信息'!$B$6:$O$103,14,0)</f>
        <v>综合（5）、建筑业（1）</v>
      </c>
      <c r="G47" s="14"/>
    </row>
    <row r="48" ht="27" spans="1:7">
      <c r="A48" s="6">
        <v>44</v>
      </c>
      <c r="B48" s="7" t="s">
        <v>125</v>
      </c>
      <c r="C48" s="8">
        <f>VLOOKUP(B48,'2024年度会计师事务所从事证券服务业务基本信息'!$B$6:$O$103,12,0)</f>
        <v>5</v>
      </c>
      <c r="D48" s="9">
        <f>VLOOKUP(B48,'2024年度会计师事务所从事证券服务业务基本信息'!$B$6:$O$103,13,0)</f>
        <v>5545.7559</v>
      </c>
      <c r="E48" s="8" t="str">
        <f>VLOOKUP(B48,'2024年度会计师事务所从事证券服务业务基本信息'!$B$6:$O$103,14,0)</f>
        <v>租赁和商务服务业（2）、制造业（1）、采矿业（1）、电力、热力、燃气及水生产和供应业（1）</v>
      </c>
      <c r="G48" s="14"/>
    </row>
    <row r="49" ht="27" spans="1:7">
      <c r="A49" s="6">
        <v>45</v>
      </c>
      <c r="B49" s="7" t="s">
        <v>264</v>
      </c>
      <c r="C49" s="8">
        <f>VLOOKUP(B49,'2024年度会计师事务所从事证券服务业务基本信息'!$B$6:$O$103,12,0)</f>
        <v>5</v>
      </c>
      <c r="D49" s="9">
        <f>VLOOKUP(B49,'2024年度会计师事务所从事证券服务业务基本信息'!$B$6:$O$103,13,0)</f>
        <v>10296.37</v>
      </c>
      <c r="E49" s="8" t="str">
        <f>VLOOKUP(B49,'2024年度会计师事务所从事证券服务业务基本信息'!$B$6:$O$103,14,0)</f>
        <v>制造业（4）、租赁和商务服务业（1）
</v>
      </c>
      <c r="G49" s="14"/>
    </row>
    <row r="50" ht="27" spans="1:7">
      <c r="A50" s="6">
        <v>46</v>
      </c>
      <c r="B50" s="7" t="s">
        <v>245</v>
      </c>
      <c r="C50" s="8">
        <f>VLOOKUP(B50,'2024年度会计师事务所从事证券服务业务基本信息'!$B$6:$O$103,12,0)</f>
        <v>5</v>
      </c>
      <c r="D50" s="9">
        <f>VLOOKUP(B50,'2024年度会计师事务所从事证券服务业务基本信息'!$B$6:$O$103,13,0)</f>
        <v>7365.45</v>
      </c>
      <c r="E50" s="8" t="str">
        <f>VLOOKUP(B50,'2024年度会计师事务所从事证券服务业务基本信息'!$B$6:$O$103,14,0)</f>
        <v>综合（2）、金融业（1）、租赁和商务服务业（1）、电力、热力、燃气及水生产和供应业（1）</v>
      </c>
      <c r="G50" s="14"/>
    </row>
    <row r="51" ht="27" spans="1:7">
      <c r="A51" s="6">
        <v>47</v>
      </c>
      <c r="B51" s="11" t="s">
        <v>216</v>
      </c>
      <c r="C51" s="8">
        <f>VLOOKUP(B51,'2024年度会计师事务所从事证券服务业务基本信息'!$B$6:$O$103,12,0)</f>
        <v>4</v>
      </c>
      <c r="D51" s="9">
        <f>VLOOKUP(B51,'2024年度会计师事务所从事证券服务业务基本信息'!$B$6:$O$103,13,0)</f>
        <v>2845.0273</v>
      </c>
      <c r="E51" s="8" t="str">
        <f>VLOOKUP(B51,'2024年度会计师事务所从事证券服务业务基本信息'!$B$6:$O$103,14,0)</f>
        <v>综合（2）、建筑业（2）</v>
      </c>
      <c r="G51" s="14"/>
    </row>
    <row r="52" ht="27" spans="1:7">
      <c r="A52" s="6">
        <v>48</v>
      </c>
      <c r="B52" s="7" t="s">
        <v>260</v>
      </c>
      <c r="C52" s="8">
        <f>VLOOKUP(B52,'2024年度会计师事务所从事证券服务业务基本信息'!$B$6:$O$103,12,0)</f>
        <v>4</v>
      </c>
      <c r="D52" s="9">
        <f>VLOOKUP(B52,'2024年度会计师事务所从事证券服务业务基本信息'!$B$6:$O$103,13,0)</f>
        <v>2558.052038</v>
      </c>
      <c r="E52" s="8" t="str">
        <f>VLOOKUP(B52,'2024年度会计师事务所从事证券服务业务基本信息'!$B$6:$O$103,14,0)</f>
        <v>租赁和商业服务业（2）、交通运输、仓储和邮政业（1）、制造业（1）</v>
      </c>
      <c r="G52" s="14"/>
    </row>
    <row r="53" ht="27" spans="1:7">
      <c r="A53" s="6">
        <v>49</v>
      </c>
      <c r="B53" s="7" t="s">
        <v>135</v>
      </c>
      <c r="C53" s="8">
        <f>VLOOKUP(B53,'2024年度会计师事务所从事证券服务业务基本信息'!$B$6:$O$103,12,0)</f>
        <v>4</v>
      </c>
      <c r="D53" s="9">
        <f>VLOOKUP(B53,'2024年度会计师事务所从事证券服务业务基本信息'!$B$6:$O$103,13,0)</f>
        <v>4640.1753</v>
      </c>
      <c r="E53" s="8" t="str">
        <f>VLOOKUP(B53,'2024年度会计师事务所从事证券服务业务基本信息'!$B$6:$O$103,14,0)</f>
        <v>建筑业（3）、租赁和商务服务业（1）</v>
      </c>
      <c r="G53" s="14"/>
    </row>
    <row r="54" ht="27" spans="1:7">
      <c r="A54" s="6">
        <v>50</v>
      </c>
      <c r="B54" s="7" t="s">
        <v>40</v>
      </c>
      <c r="C54" s="8">
        <f>VLOOKUP(B54,'2024年度会计师事务所从事证券服务业务基本信息'!$B$6:$O$103,12,0)</f>
        <v>3</v>
      </c>
      <c r="D54" s="9">
        <f>VLOOKUP(B54,'2024年度会计师事务所从事证券服务业务基本信息'!$B$6:$O$103,13,0)</f>
        <v>2133.0439</v>
      </c>
      <c r="E54" s="8" t="str">
        <f>VLOOKUP(B54,'2024年度会计师事务所从事证券服务业务基本信息'!$B$6:$O$103,14,0)</f>
        <v>租赁和商务服务业（2）、金融业（1）</v>
      </c>
      <c r="G54" s="14"/>
    </row>
    <row r="55" ht="27" spans="1:7">
      <c r="A55" s="6">
        <v>51</v>
      </c>
      <c r="B55" s="7" t="s">
        <v>118</v>
      </c>
      <c r="C55" s="8">
        <f>VLOOKUP(B55,'2024年度会计师事务所从事证券服务业务基本信息'!$B$6:$O$103,12,0)</f>
        <v>3</v>
      </c>
      <c r="D55" s="9">
        <f>VLOOKUP(B55,'2024年度会计师事务所从事证券服务业务基本信息'!$B$6:$O$103,13,0)</f>
        <v>2278.108</v>
      </c>
      <c r="E55" s="8" t="str">
        <f>VLOOKUP(B55,'2024年度会计师事务所从事证券服务业务基本信息'!$B$6:$O$103,14,0)</f>
        <v>租赁和商务服务业（2）、电力、热力、燃气及水生产和供应业（1）</v>
      </c>
      <c r="G55" s="14"/>
    </row>
    <row r="56" ht="27" spans="1:7">
      <c r="A56" s="6">
        <v>52</v>
      </c>
      <c r="B56" s="7" t="s">
        <v>108</v>
      </c>
      <c r="C56" s="8">
        <f>VLOOKUP(B56,'2024年度会计师事务所从事证券服务业务基本信息'!$B$6:$O$103,12,0)</f>
        <v>3</v>
      </c>
      <c r="D56" s="9">
        <f>VLOOKUP(B56,'2024年度会计师事务所从事证券服务业务基本信息'!$B$6:$O$103,13,0)</f>
        <v>5144.72</v>
      </c>
      <c r="E56" s="8" t="str">
        <f>VLOOKUP(B56,'2024年度会计师事务所从事证券服务业务基本信息'!$B$6:$O$103,14,0)</f>
        <v>交通运输、仓储和邮政业（1）、农、林、牧、渔业（1）、租赁和商务服务业（1）</v>
      </c>
      <c r="G56" s="14"/>
    </row>
    <row r="57" ht="27" spans="1:7">
      <c r="A57" s="6">
        <v>53</v>
      </c>
      <c r="B57" s="11" t="s">
        <v>164</v>
      </c>
      <c r="C57" s="8">
        <f>VLOOKUP(B57,'2024年度会计师事务所从事证券服务业务基本信息'!$B$6:$O$103,12,0)</f>
        <v>3</v>
      </c>
      <c r="D57" s="9">
        <f>VLOOKUP(B57,'2024年度会计师事务所从事证券服务业务基本信息'!$B$6:$O$103,13,0)</f>
        <v>11979.0043596317</v>
      </c>
      <c r="E57" s="8" t="str">
        <f>VLOOKUP(B57,'2024年度会计师事务所从事证券服务业务基本信息'!$B$6:$O$103,14,0)</f>
        <v>制造业（2）、交通运输、仓储和邮政业（1）</v>
      </c>
      <c r="G57" s="14"/>
    </row>
    <row r="58" ht="27" spans="1:7">
      <c r="A58" s="6">
        <v>54</v>
      </c>
      <c r="B58" s="7" t="s">
        <v>51</v>
      </c>
      <c r="C58" s="8">
        <f>VLOOKUP(B58,'2024年度会计师事务所从事证券服务业务基本信息'!$B$6:$O$103,12,0)</f>
        <v>2</v>
      </c>
      <c r="D58" s="9">
        <f>VLOOKUP(B58,'2024年度会计师事务所从事证券服务业务基本信息'!$B$6:$O$103,13,0)</f>
        <v>5187.55</v>
      </c>
      <c r="E58" s="8" t="str">
        <f>VLOOKUP(B58,'2024年度会计师事务所从事证券服务业务基本信息'!$B$6:$O$103,14,0)</f>
        <v>租赁和商务服务业（1）、金融业（1）</v>
      </c>
      <c r="G58" s="14"/>
    </row>
    <row r="59" ht="27" spans="1:7">
      <c r="A59" s="6">
        <v>55</v>
      </c>
      <c r="B59" s="7" t="s">
        <v>240</v>
      </c>
      <c r="C59" s="8">
        <f>VLOOKUP(B59,'2024年度会计师事务所从事证券服务业务基本信息'!$B$6:$O$103,12,0)</f>
        <v>2</v>
      </c>
      <c r="D59" s="9">
        <f>VLOOKUP(B59,'2024年度会计师事务所从事证券服务业务基本信息'!$B$6:$O$103,13,0)</f>
        <v>811.18</v>
      </c>
      <c r="E59" s="8" t="str">
        <f>VLOOKUP(B59,'2024年度会计师事务所从事证券服务业务基本信息'!$B$6:$O$103,14,0)</f>
        <v>商务服务业（1）
、资本市场服务（1）</v>
      </c>
      <c r="G59" s="14"/>
    </row>
    <row r="60" ht="27" spans="1:7">
      <c r="A60" s="6">
        <v>56</v>
      </c>
      <c r="B60" s="7" t="s">
        <v>129</v>
      </c>
      <c r="C60" s="8">
        <f>VLOOKUP(B60,'2024年度会计师事务所从事证券服务业务基本信息'!$B$6:$O$103,12,0)</f>
        <v>2</v>
      </c>
      <c r="D60" s="9">
        <f>VLOOKUP(B60,'2024年度会计师事务所从事证券服务业务基本信息'!$B$6:$O$103,13,0)</f>
        <v>2525.6416</v>
      </c>
      <c r="E60" s="8" t="str">
        <f>VLOOKUP(B60,'2024年度会计师事务所从事证券服务业务基本信息'!$B$6:$O$103,14,0)</f>
        <v>建筑业（2）</v>
      </c>
      <c r="G60" s="14"/>
    </row>
    <row r="61" ht="27" spans="1:7">
      <c r="A61" s="6">
        <v>57</v>
      </c>
      <c r="B61" s="7" t="s">
        <v>58</v>
      </c>
      <c r="C61" s="8">
        <f>VLOOKUP(B61,'2024年度会计师事务所从事证券服务业务基本信息'!$B$6:$O$103,12,0)</f>
        <v>2</v>
      </c>
      <c r="D61" s="9">
        <f>VLOOKUP(B61,'2024年度会计师事务所从事证券服务业务基本信息'!$B$6:$O$103,13,0)</f>
        <v>707</v>
      </c>
      <c r="E61" s="8" t="str">
        <f>VLOOKUP(B61,'2024年度会计师事务所从事证券服务业务基本信息'!$B$6:$O$103,14,0)</f>
        <v>服务业（1）、房地产业（1）</v>
      </c>
      <c r="G61" s="14"/>
    </row>
    <row r="62" ht="27" spans="1:7">
      <c r="A62" s="6">
        <v>58</v>
      </c>
      <c r="B62" s="11" t="s">
        <v>209</v>
      </c>
      <c r="C62" s="8">
        <f>VLOOKUP(B62,'2024年度会计师事务所从事证券服务业务基本信息'!$B$6:$O$103,12,0)</f>
        <v>2</v>
      </c>
      <c r="D62" s="9">
        <f>VLOOKUP(B62,'2024年度会计师事务所从事证券服务业务基本信息'!$B$6:$O$103,13,0)</f>
        <v>1172.483615</v>
      </c>
      <c r="E62" s="8" t="str">
        <f>VLOOKUP(B62,'2024年度会计师事务所从事证券服务业务基本信息'!$B$6:$O$103,14,0)</f>
        <v>租赁和商务服务业（1）、批发和零售业（1）</v>
      </c>
      <c r="G62" s="14"/>
    </row>
    <row r="63" ht="27" spans="1:7">
      <c r="A63" s="6">
        <v>59</v>
      </c>
      <c r="B63" s="7" t="s">
        <v>258</v>
      </c>
      <c r="C63" s="8">
        <f>VLOOKUP(B63,'2024年度会计师事务所从事证券服务业务基本信息'!$B$6:$O$103,12,0)</f>
        <v>2</v>
      </c>
      <c r="D63" s="9">
        <f>VLOOKUP(B63,'2024年度会计师事务所从事证券服务业务基本信息'!$B$6:$O$103,13,0)</f>
        <v>3366.82</v>
      </c>
      <c r="E63" s="8" t="str">
        <f>VLOOKUP(B63,'2024年度会计师事务所从事证券服务业务基本信息'!$B$6:$O$103,14,0)</f>
        <v>交通运输、仓储和邮政业（1）、租赁和商务服务业（1）</v>
      </c>
      <c r="G63" s="14"/>
    </row>
    <row r="64" ht="27" spans="1:7">
      <c r="A64" s="6">
        <v>60</v>
      </c>
      <c r="B64" s="7" t="s">
        <v>54</v>
      </c>
      <c r="C64" s="8">
        <f>VLOOKUP(B64,'2024年度会计师事务所从事证券服务业务基本信息'!$B$6:$O$103,12,0)</f>
        <v>2</v>
      </c>
      <c r="D64" s="9">
        <f>VLOOKUP(B64,'2024年度会计师事务所从事证券服务业务基本信息'!$B$6:$O$103,13,0)</f>
        <v>1525.33</v>
      </c>
      <c r="E64" s="8" t="str">
        <f>VLOOKUP(B64,'2024年度会计师事务所从事证券服务业务基本信息'!$B$6:$O$103,14,0)</f>
        <v>建筑业（2）</v>
      </c>
      <c r="G64" s="14"/>
    </row>
    <row r="65" ht="27" spans="1:7">
      <c r="A65" s="6">
        <v>61</v>
      </c>
      <c r="B65" s="7" t="s">
        <v>200</v>
      </c>
      <c r="C65" s="8">
        <f>VLOOKUP(B65,'2024年度会计师事务所从事证券服务业务基本信息'!$B$6:$O$103,12,0)</f>
        <v>2</v>
      </c>
      <c r="D65" s="9">
        <f>VLOOKUP(B65,'2024年度会计师事务所从事证券服务业务基本信息'!$B$6:$O$103,13,0)</f>
        <v>675.62</v>
      </c>
      <c r="E65" s="8" t="str">
        <f>VLOOKUP(B65,'2024年度会计师事务所从事证券服务业务基本信息'!$B$6:$O$103,14,0)</f>
        <v>房地产业（1）、租赁和商务服务业（1）</v>
      </c>
      <c r="G65" s="14"/>
    </row>
    <row r="66" ht="27" spans="1:7">
      <c r="A66" s="6">
        <v>62</v>
      </c>
      <c r="B66" s="7" t="s">
        <v>114</v>
      </c>
      <c r="C66" s="8">
        <f>VLOOKUP(B66,'2024年度会计师事务所从事证券服务业务基本信息'!$B$6:$O$103,12,0)</f>
        <v>1</v>
      </c>
      <c r="D66" s="9">
        <f>VLOOKUP(B66,'2024年度会计师事务所从事证券服务业务基本信息'!$B$6:$O$103,13,0)</f>
        <v>794.7386753</v>
      </c>
      <c r="E66" s="8" t="str">
        <f>VLOOKUP(B66,'2024年度会计师事务所从事证券服务业务基本信息'!$B$6:$O$103,14,0)</f>
        <v>电力、热力、燃气及水生产和供应业（1）</v>
      </c>
      <c r="G66" s="14"/>
    </row>
    <row r="67" ht="27" spans="1:7">
      <c r="A67" s="6">
        <v>63</v>
      </c>
      <c r="B67" s="7" t="s">
        <v>68</v>
      </c>
      <c r="C67" s="8">
        <f>VLOOKUP(B67,'2024年度会计师事务所从事证券服务业务基本信息'!$B$6:$O$103,12,0)</f>
        <v>1</v>
      </c>
      <c r="D67" s="9">
        <f>VLOOKUP(B67,'2024年度会计师事务所从事证券服务业务基本信息'!$B$6:$O$103,13,0)</f>
        <v>47.78</v>
      </c>
      <c r="E67" s="8" t="str">
        <f>VLOOKUP(B67,'2024年度会计师事务所从事证券服务业务基本信息'!$B$6:$O$103,14,0)</f>
        <v>租赁和商务服务业（1）</v>
      </c>
      <c r="G67" s="14"/>
    </row>
    <row r="68" ht="27" spans="1:7">
      <c r="A68" s="6">
        <v>64</v>
      </c>
      <c r="B68" s="11" t="s">
        <v>271</v>
      </c>
      <c r="C68" s="8">
        <f>VLOOKUP(B68,'2024年度会计师事务所从事证券服务业务基本信息'!$B$6:$O$103,12,0)</f>
        <v>1</v>
      </c>
      <c r="D68" s="9">
        <f>VLOOKUP(B68,'2024年度会计师事务所从事证券服务业务基本信息'!$B$6:$O$103,13,0)</f>
        <v>631.88</v>
      </c>
      <c r="E68" s="8" t="str">
        <f>VLOOKUP(B68,'2024年度会计师事务所从事证券服务业务基本信息'!$B$6:$O$103,14,0)</f>
        <v>科学研究和技术服务业（1）</v>
      </c>
      <c r="G68" s="14"/>
    </row>
    <row r="69" ht="27" spans="1:7">
      <c r="A69" s="6">
        <v>65</v>
      </c>
      <c r="B69" s="7" t="s">
        <v>267</v>
      </c>
      <c r="C69" s="8">
        <f>VLOOKUP(B69,'2024年度会计师事务所从事证券服务业务基本信息'!$B$6:$O$103,12,0)</f>
        <v>1</v>
      </c>
      <c r="D69" s="9">
        <f>VLOOKUP(B69,'2024年度会计师事务所从事证券服务业务基本信息'!$B$6:$O$103,13,0)</f>
        <v>2665.2508</v>
      </c>
      <c r="E69" s="8" t="str">
        <f>VLOOKUP(B69,'2024年度会计师事务所从事证券服务业务基本信息'!$B$6:$O$103,14,0)</f>
        <v>租赁和商务服务业（1）</v>
      </c>
      <c r="G69" s="14"/>
    </row>
    <row r="70" ht="27" spans="1:7">
      <c r="A70" s="6">
        <v>66</v>
      </c>
      <c r="B70" s="7" t="s">
        <v>179</v>
      </c>
      <c r="C70" s="8">
        <f>VLOOKUP(B70,'2024年度会计师事务所从事证券服务业务基本信息'!$B$6:$O$103,12,0)</f>
        <v>1</v>
      </c>
      <c r="D70" s="9">
        <f>VLOOKUP(B70,'2024年度会计师事务所从事证券服务业务基本信息'!$B$6:$O$103,13,0)</f>
        <v>306.67</v>
      </c>
      <c r="E70" s="8" t="str">
        <f>VLOOKUP(B70,'2024年度会计师事务所从事证券服务业务基本信息'!$B$6:$O$103,14,0)</f>
        <v>综合（1）</v>
      </c>
      <c r="G70" s="14"/>
    </row>
    <row r="71" ht="65.5" customHeight="true" spans="1:7">
      <c r="A71" s="15" t="s">
        <v>356</v>
      </c>
      <c r="B71" s="16"/>
      <c r="C71" s="16"/>
      <c r="D71" s="16"/>
      <c r="E71" s="16"/>
      <c r="G71" s="14"/>
    </row>
  </sheetData>
  <mergeCells count="5">
    <mergeCell ref="A1:E1"/>
    <mergeCell ref="A71:E71"/>
    <mergeCell ref="A2:A4"/>
    <mergeCell ref="B2:B4"/>
    <mergeCell ref="C2:E3"/>
  </mergeCells>
  <pageMargins left="0.751388888888889" right="0.751388888888889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2024年度会计师事务所从事证券服务业务基本信息</vt:lpstr>
      <vt:lpstr>2024年度会计师事务所从事股票发行审计业务基本信息</vt:lpstr>
      <vt:lpstr>2024年度会计师事务所从事上市公司年报审计业务基本信息</vt:lpstr>
      <vt:lpstr>2024年度会计师事务所从事拟挂牌公司审计业务</vt:lpstr>
      <vt:lpstr>2024年度会计师事务所从事挂牌公司年报审计业务基本信息</vt:lpstr>
      <vt:lpstr>2024年度从事公开发行公司债券的发行人年度审计业务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</dc:creator>
  <cp:lastModifiedBy>Admin</cp:lastModifiedBy>
  <dcterms:created xsi:type="dcterms:W3CDTF">2025-11-24T15:04:00Z</dcterms:created>
  <dcterms:modified xsi:type="dcterms:W3CDTF">2026-01-12T10:33:28Z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3A807E8DDC8A4B7AB757718873294CEE_13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