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7000" tabRatio="857"/>
  </bookViews>
  <sheets>
    <sheet name="2023年度会计师事务所从事证券服务业务基本信息" sheetId="8" r:id="rId1"/>
    <sheet name="2023年度会计师事务所从事股票发行审计业务基本信息" sheetId="9" r:id="rId2"/>
    <sheet name="2023年度会计师事务所从事上市公司年报审计业务基本信息" sheetId="13" r:id="rId3"/>
    <sheet name="2023年度会计师事务所从事拟挂牌公司审计业务" sheetId="10" r:id="rId4"/>
    <sheet name="2023年度会计师事务所从事挂牌公司年报审计业务基本信息" sheetId="11" r:id="rId5"/>
    <sheet name="2023年度从事公开发行公司债券的发行人年度审计业务" sheetId="12" r:id="rId6"/>
  </sheets>
  <definedNames>
    <definedName name="_xlnm._FilterDatabase" localSheetId="0" hidden="1">'2023年度会计师事务所从事证券服务业务基本信息'!$A$4:$AB$111</definedName>
    <definedName name="_xlnm._FilterDatabase" localSheetId="5" hidden="1">'2023年度从事公开发行公司债券的发行人年度审计业务'!$A$4:$E$69</definedName>
    <definedName name="_xlnm._FilterDatabase" localSheetId="1" hidden="1">'2023年度会计师事务所从事股票发行审计业务基本信息'!$A$2:$B$35</definedName>
    <definedName name="_xlnm._FilterDatabase" localSheetId="4" hidden="1">'2023年度会计师事务所从事挂牌公司年报审计业务基本信息'!$4:$91</definedName>
    <definedName name="_xlnm._FilterDatabase" localSheetId="3" hidden="1">'2023年度会计师事务所从事拟挂牌公司审计业务'!$A$4:$IV$36</definedName>
    <definedName name="_xlnm._FilterDatabase" localSheetId="2" hidden="1">'2023年度会计师事务所从事上市公司年报审计业务基本信息'!$A$2:$E$58</definedName>
    <definedName name="_xlnm.Print_Titles" localSheetId="5">'2023年度从事公开发行公司债券的发行人年度审计业务'!$1:$4</definedName>
    <definedName name="_xlnm.Print_Titles" localSheetId="4">'2023年度会计师事务所从事挂牌公司年报审计业务基本信息'!$1:$4</definedName>
    <definedName name="_xlnm.Print_Titles" localSheetId="3">'2023年度会计师事务所从事拟挂牌公司审计业务'!$1:$4</definedName>
    <definedName name="_xlnm.Print_Titles" localSheetId="2">'2023年度会计师事务所从事上市公司年报审计业务基本信息'!$1:$4</definedName>
    <definedName name="_xlnm.Print_Titles" localSheetId="0">'2023年度会计师事务所从事证券服务业务基本信息'!$1:$4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<sst xmlns="http://schemas.openxmlformats.org/spreadsheetml/2006/main" count="868" uniqueCount="348">
  <si>
    <t>2023年度会计师事务所从事证券服务业务基本信息（会计师事务所按首字母排序）</t>
  </si>
  <si>
    <t>序号</t>
  </si>
  <si>
    <t>会计师事务所名称</t>
  </si>
  <si>
    <t>2023年度主要证券服务业务情况</t>
  </si>
  <si>
    <t>执业人员</t>
  </si>
  <si>
    <t>2023年度取得的业务收入</t>
  </si>
  <si>
    <t>会计师事务所及执业人员2023年度处理处罚信息</t>
  </si>
  <si>
    <t>股票发行审计业务</t>
  </si>
  <si>
    <t>上市公司年报审计业务</t>
  </si>
  <si>
    <t>拟挂牌公司审计业务</t>
  </si>
  <si>
    <t>挂牌公司年报审计业务</t>
  </si>
  <si>
    <t>公开发行公司债券的发行人（上市公司、挂牌公司除外）年报表审计业务</t>
  </si>
  <si>
    <t>合伙人数量</t>
  </si>
  <si>
    <t>注册会计师人数</t>
  </si>
  <si>
    <t>证券服务业务收入
（万元）</t>
  </si>
  <si>
    <t>收入总额（万元）</t>
  </si>
  <si>
    <t>行政处罚</t>
  </si>
  <si>
    <t>证券市场禁入
（人次）</t>
  </si>
  <si>
    <t>行政处理</t>
  </si>
  <si>
    <t>注册会计师协会自律惩戒情况</t>
  </si>
  <si>
    <t>证券交易所纪律处分情况</t>
  </si>
  <si>
    <t>家数</t>
  </si>
  <si>
    <t>资产规模总额（亿元）</t>
  </si>
  <si>
    <t>主要行业</t>
  </si>
  <si>
    <t>会计师事务所（家次）</t>
  </si>
  <si>
    <t>从业人员（人次）</t>
  </si>
  <si>
    <t>会计师事务所
（家次）</t>
  </si>
  <si>
    <t>2023年度从事股票发行审计、上市公司年报审计、拟挂牌公司年报审计、挂牌公司年报审计、公开发行公司债券的发行人等证券服务业务的会计师事务所</t>
  </si>
  <si>
    <t>安礼华粤（广东）会计师事务所（特殊普通合伙）</t>
  </si>
  <si>
    <t>-</t>
  </si>
  <si>
    <t>制造业（15），信息传输、软件和信息技术服务业（5），科学研究和技术服务业（3），交通运输、仓储和邮政业（2），采矿业（1），金融业（1），农、林、牧、渔业（1），批发和零售业（1），水利、环境和公共设施管理业（1）</t>
  </si>
  <si>
    <t>建筑业（4），租赁和商务服务业（1）</t>
  </si>
  <si>
    <t>安永华明会计师事务所（特殊普通合伙）</t>
  </si>
  <si>
    <t>制造业（66），金融业（20），批发和零售业（8），采矿业（7），信息传输、软件和信息技术服务业（7）</t>
  </si>
  <si>
    <t>制造业（3）</t>
  </si>
  <si>
    <t>信息传输、软件和信息技术服务业（3），金融业（1），科学研究和技术服务业（1），批发和零售业（1），制造业（1），租赁和商务服务业（1）</t>
  </si>
  <si>
    <r>
      <rPr>
        <sz val="12"/>
        <rFont val="等线"/>
        <charset val="134"/>
      </rPr>
      <t>租赁和商务服务业（</t>
    </r>
    <r>
      <rPr>
        <sz val="12"/>
        <rFont val="Calibri"/>
        <charset val="134"/>
      </rPr>
      <t>9</t>
    </r>
    <r>
      <rPr>
        <sz val="12"/>
        <rFont val="等线"/>
        <charset val="134"/>
      </rPr>
      <t>），制造业（</t>
    </r>
    <r>
      <rPr>
        <sz val="12"/>
        <rFont val="Calibri"/>
        <charset val="134"/>
      </rPr>
      <t>5</t>
    </r>
    <r>
      <rPr>
        <sz val="12"/>
        <rFont val="等线"/>
        <charset val="134"/>
      </rPr>
      <t>），综合（</t>
    </r>
    <r>
      <rPr>
        <sz val="12"/>
        <rFont val="Calibri"/>
        <charset val="134"/>
      </rPr>
      <t>5</t>
    </r>
    <r>
      <rPr>
        <sz val="12"/>
        <rFont val="等线"/>
        <charset val="134"/>
      </rPr>
      <t>），金融业（</t>
    </r>
    <r>
      <rPr>
        <sz val="12"/>
        <rFont val="Calibri"/>
        <charset val="134"/>
      </rPr>
      <t>3</t>
    </r>
    <r>
      <rPr>
        <sz val="12"/>
        <rFont val="等线"/>
        <charset val="134"/>
      </rPr>
      <t>），建筑业（</t>
    </r>
    <r>
      <rPr>
        <sz val="12"/>
        <rFont val="Calibri"/>
        <charset val="134"/>
      </rPr>
      <t>3</t>
    </r>
    <r>
      <rPr>
        <sz val="12"/>
        <rFont val="等线"/>
        <charset val="134"/>
      </rPr>
      <t>）</t>
    </r>
  </si>
  <si>
    <t>北京澄宇会计师事务所（特殊普通合伙）</t>
  </si>
  <si>
    <t>房地产业（1），水利、环境和公共设施管理业（1），制造业（1）</t>
  </si>
  <si>
    <t>信息传输、软件和信息技术服务业（9），制造业（6），建筑业（1），农、林、牧、渔业（1），文化、体育和娱乐业（1）</t>
  </si>
  <si>
    <t>建筑业（4），金融业（1）</t>
  </si>
  <si>
    <t>北京德皓国际会计师事务所（特殊普通合伙）</t>
  </si>
  <si>
    <t>制造业（35），信息传输、软件和信息技术服务业（9），批发和零售业（3），水利、环境和公共设施管理业（3），金融业（2），科学研究和技术服务业（2）,采矿业（1）,建筑业（1）,租赁和商务服务业（1）,电力、热力、燃气及水生产和供应业（1）,教育（1）</t>
  </si>
  <si>
    <t>制造业（2），电力、热力、燃气及水生产和供应业（1），信息传输、软件和信息技术服务业（1）</t>
  </si>
  <si>
    <t>制造业（29），科学研究和技术服务业（5），信息传输、软件和信息技术服务业（4），文化、体育和娱乐业（2），建筑业（2），交通运输、仓储和邮政业（1），批发和零售业（1），水利、环境和公共设施管理业（1），卫生和社会工作（1），住宿和餐饮业（1）</t>
  </si>
  <si>
    <r>
      <rPr>
        <sz val="12"/>
        <rFont val="仿宋_GB2312"/>
        <charset val="134"/>
      </rPr>
      <t>金融业（</t>
    </r>
    <r>
      <rPr>
        <sz val="12"/>
        <rFont val="等线"/>
        <charset val="134"/>
      </rPr>
      <t>1</t>
    </r>
    <r>
      <rPr>
        <sz val="12"/>
        <rFont val="仿宋_GB2312"/>
        <charset val="134"/>
      </rPr>
      <t>）</t>
    </r>
  </si>
  <si>
    <t>北京东审会计师事务所（特殊普通合伙）</t>
  </si>
  <si>
    <t>信息传输、软件和信息技术服务业（8），科学研究和技术服务业（3），批发和零售业（3），租赁和商务服务业（2），教育（1），文化、体育和娱乐业（1），制造业（1）</t>
  </si>
  <si>
    <t>北京国富会计师事务所（特殊普通合伙）</t>
  </si>
  <si>
    <t>制造业（1）</t>
  </si>
  <si>
    <t>制造业（6），建筑业（1），居民服务、修理和其他服务业（1），农、林、牧、渔业（1），批发和零售业（1），租赁和商务服务业（1）</t>
  </si>
  <si>
    <t>水利、环境和公共设施管理业（1），综合（1）</t>
  </si>
  <si>
    <t>北京国勤会计师事务所（普通合伙）</t>
  </si>
  <si>
    <t>建筑业（2），批发和零售业（1）</t>
  </si>
  <si>
    <t>北京华昊会计师事务所（普通合伙）</t>
  </si>
  <si>
    <t>信息传输、软件和信息技术服务业（2），租赁和商务服务业（1）</t>
  </si>
  <si>
    <t>北京兴昌华会计师事务所（特殊普通合伙）</t>
  </si>
  <si>
    <t>建筑业（1），交通运输、仓储和邮政业（1），水利、环境和公共设施管理业（1），信息传输、软件和信息技术服务业（1），制造业（1）</t>
  </si>
  <si>
    <t>建筑业（17），综合（3），交通运输、仓储和邮政业（1），金融业（1），文化、体育和娱乐业（1），租赁和商务服务业（1）</t>
  </si>
  <si>
    <t>北京兴华会计师事务所（特殊普通合伙）</t>
  </si>
  <si>
    <t>制造业（15），信息传输、软件和信息技术服务业（2），房地产业（1），金融业（1），科学研究和技术服务业（1），批发和零售业（1）</t>
  </si>
  <si>
    <t>制造业（49），信息传输、软件和信息技术服务业（29），租赁和商务服务业（6），科学研究和技术服务业（5），建筑业（3），交通运输、仓储和邮政业（3），金融业（3）</t>
  </si>
  <si>
    <t>建筑业（36），综合（17），金融业（3），交通运输、仓储和邮政业（2），租赁和商务服务业（2）</t>
  </si>
  <si>
    <t>北京兴荣华会计师事务所（普通合伙）</t>
  </si>
  <si>
    <t>制造业（6），建筑业（2），租赁和商务服务业（2），交通运输、仓储和邮政业（1），科学研究和技术服务业（1），文化、体育和娱乐业（1），信息传输、软件和信息技术服务业（1）</t>
  </si>
  <si>
    <t>批发和零售业（1）</t>
  </si>
  <si>
    <t>北京政远会计师事务所（普通合伙）</t>
  </si>
  <si>
    <t>信息传输、软件和信息技术服务业（3），交通运输、仓储和邮政业（1），教育（1），科学研究和技术服务业（1）</t>
  </si>
  <si>
    <t>北京中名国成会计师事务所（特殊普通合伙）</t>
  </si>
  <si>
    <t>制造业（65），信息传输、软件和信息技术服务业（33），批发和零售业（13），租赁和商务服务业（6），建筑业（5），科学研究和技术服务业（5）</t>
  </si>
  <si>
    <t>建筑业（16），农、林、牧、渔业（2），综合（2），采矿业（1），批发和零售业（1）</t>
  </si>
  <si>
    <t>北京中天恒会计师事务所（特殊普通合伙）</t>
  </si>
  <si>
    <t>建筑业（3），综合（1）</t>
  </si>
  <si>
    <t>毕马威华振会计师事务所（特殊普通合伙）</t>
  </si>
  <si>
    <t>制造业（53），金融业（20），电力、热力、燃气及水生产和供应业（4），信息传输、软件和信息技术服务业（4），交通运输、仓储和邮政业（3），批发和零售业（3）</t>
  </si>
  <si>
    <t>农、林、牧、渔业（1）</t>
  </si>
  <si>
    <t>信息传输、软件和信息技术服务业（2），制造业（2），水利、环境和公共设施管理业（1），文化、体育和娱乐业（1）</t>
  </si>
  <si>
    <t>租赁和商务服务业（4），金融业（3），制造业（2），房地产业（1），批发和零售业（1），综合（1）</t>
  </si>
  <si>
    <t>重庆康华会计师事务所（特殊普通合伙）</t>
  </si>
  <si>
    <t>制造业（2），房地产业（1）</t>
  </si>
  <si>
    <t>建筑业（1），交通运输、仓储和邮政业（1），综合（1），租赁和商务服务业（1）</t>
  </si>
  <si>
    <t>大华会计师事务所（特殊普通合伙）</t>
  </si>
  <si>
    <t>制造业（308），信息传输、软件和信息技术服务业（39），批发和零售业（14），电力、热力、燃气及水生产和供应业（13），建筑业（12）</t>
  </si>
  <si>
    <r>
      <rPr>
        <sz val="12"/>
        <rFont val="仿宋_GB2312"/>
        <charset val="134"/>
      </rPr>
      <t>制造业（</t>
    </r>
    <r>
      <rPr>
        <sz val="12"/>
        <rFont val="等线"/>
        <charset val="134"/>
      </rPr>
      <t>3</t>
    </r>
    <r>
      <rPr>
        <sz val="12"/>
        <rFont val="仿宋_GB2312"/>
        <charset val="134"/>
      </rPr>
      <t>），信息传输、软件和信息技术服务业（2），科学研究和技术服务业（1）</t>
    </r>
  </si>
  <si>
    <t>制造业（199），信息传输、软件和信息技术服务业（76），批发和零售业（16），科学研究和技术服务业（13），水利、环境和公共设施管理业（10），租赁和商务服务业（10）</t>
  </si>
  <si>
    <t>建筑业（16），综合（15），制造业（11），金融业（7），租赁和商务服务业（5）</t>
  </si>
  <si>
    <t>大信会计师事务所（特殊普通合伙）</t>
  </si>
  <si>
    <t>制造业（134），信息传输、软件和信息技术服务业（15），电力、热力、燃气及水生产和供应业（10），交通运输、仓储和邮政业（7），科学研究和技术服务业（7）</t>
  </si>
  <si>
    <t>信息传输、软件和信息技术服务业（1）</t>
  </si>
  <si>
    <t>制造业（154），信息传输、软件和信息技术服务业（58），科学研究和技术服务业（21），批发和零售业（10），租赁和商务服务业（9）</t>
  </si>
  <si>
    <t>建筑业（26），综合（12），制造业（6），电力、热力、燃气及水生产和供应业（4），房地产业（3），租赁和商务服务业（3）</t>
  </si>
  <si>
    <t>德勤华永会计师事务所（特殊普通合伙）</t>
  </si>
  <si>
    <t>制造业（22），金融业（12），房地产业（5），交通运输、仓储和邮政业（5），信息传输、软件和信息技术服务业（4）</t>
  </si>
  <si>
    <t>制造业（3），金融业（1），科学研究和技术服务业（1）</t>
  </si>
  <si>
    <t>金融业（7），电力、热力、燃气及水生产和供应业（1），综合（1）</t>
  </si>
  <si>
    <t>德赢（福建）会计师事务所（普通合伙）</t>
  </si>
  <si>
    <t>制造业（2），交通运输、仓储和邮政业（1），租赁和商务服务业（1）</t>
  </si>
  <si>
    <t>赣州联信会计师事务所（普通合伙）</t>
  </si>
  <si>
    <t>信息传输、软件和信息技术服务业（2），农、林、牧、渔业（1）</t>
  </si>
  <si>
    <t>公证天业会计师事务所（特殊普通合伙）</t>
  </si>
  <si>
    <t>制造业（64），信息传输、软件和信息技术服务业（4），批发和零售业（3），水利、环境和公共设施管理业（3），科学研究和技术服务业（2）</t>
  </si>
  <si>
    <t>制造业（2）</t>
  </si>
  <si>
    <t>制造业（65），租赁和商务服务业（8），信息传输、软件和信息技术服务业（7），建筑业（4），科学研究和技术服务业（4），批发和零售业（4）</t>
  </si>
  <si>
    <t>综合（5），建筑业（4），金融业（2），电力、热力、燃气及水生产和供应业（1），租赁和商务服务业（1）</t>
  </si>
  <si>
    <t>广东诚安信会计师事务所（特殊普通合伙）</t>
  </si>
  <si>
    <t>房地产业（2），交通运输、仓储和邮政业（1）</t>
  </si>
  <si>
    <t>广东亨安会计师事务所（普通合伙）</t>
  </si>
  <si>
    <t>制造业（1），租赁和商务服务业（1）</t>
  </si>
  <si>
    <t>制造业（3），批发和零售业（1），水利、环境和公共设施管理业（1），信息传输、软件和信息技术服务业（1）</t>
  </si>
  <si>
    <t>广东司农会计师事务所（特殊普通合伙）</t>
  </si>
  <si>
    <t>制造业（21），信息传输、软件和信息技术服务业（6），采矿业（1），电力、热力、燃气及水生产和供应业（1），房地产业（1），建筑业（1），交通运输、仓储和邮政业（1），科学研究和技术服务业（1），批发和零售业（1），租赁和商务服务业（1），水利、环境和公共设施管理业（1）</t>
  </si>
  <si>
    <t>制造业（14），科学研究和技术服务业（4），信息传输、软件和信息技术服务业（4），租赁和商务服务业（3），批发和零售业（2）</t>
  </si>
  <si>
    <t>电力、热力、燃气及水生产和供应业（1）</t>
  </si>
  <si>
    <t>广东中天粤会计师事务所（特殊普通合伙）</t>
  </si>
  <si>
    <t>电力、热力、燃气及水生产和供应业（2）</t>
  </si>
  <si>
    <t>广东中职信会计师事务所（特殊普通合伙）</t>
  </si>
  <si>
    <t>制造业（3），科学研究和技术服务业（1），批发和零售业（1），租赁和商务服务业（1）</t>
  </si>
  <si>
    <t>房地产业（1），金融业（1），批发和零售业（1）</t>
  </si>
  <si>
    <t>和信会计师事务所（特殊普通合伙）</t>
  </si>
  <si>
    <t>制造业（37），农、林、牧、渔业（3），信息传输、软件和信息技术服务业（2），电力、热力、燃气及水生产和供应业（2），批发和零售业（2），建筑业（1），金融业（1），卫生和社会工作（1），文化、体育和娱乐业（1）</t>
  </si>
  <si>
    <t>制造业（64），信息传输、软件和信息技术服务业（12），科学研究和技术服务业（7），租赁和商务服务业（6），建筑业（4），批发和零售业（4）</t>
  </si>
  <si>
    <t>制造业（1），批发和零售业（1）</t>
  </si>
  <si>
    <t>河南守正创新会计师事务所（特殊普通合伙）</t>
  </si>
  <si>
    <t>建筑业（5）</t>
  </si>
  <si>
    <t>湖南楚才会计师事务所（普通合伙）</t>
  </si>
  <si>
    <t>制造业（2），信息传输、软件和信息技术服务业（1）</t>
  </si>
  <si>
    <t>湖南和泉正会计师事务所（普通合伙）</t>
  </si>
  <si>
    <t>农、林、牧、渔业（1），制造业（1）</t>
  </si>
  <si>
    <t>湖南建业会计师事务所（特殊普通合伙）</t>
  </si>
  <si>
    <t>建筑业（2），租赁和商务服务业（1）</t>
  </si>
  <si>
    <t>湖南容信会计师事务所（普通合伙）</t>
  </si>
  <si>
    <t>信息传输、软件和信息技术服务业（3），制造业（3），教育（1）</t>
  </si>
  <si>
    <t>华兴会计师事务所（特殊普通合伙）</t>
  </si>
  <si>
    <t>制造业（71），信息传输、软件和信息技术服务业（6），批发和零售业（5），科学研究和技术服务业（3），电力、热力、燃气及水生产和供应业（2）</t>
  </si>
  <si>
    <t>制造业（5）</t>
  </si>
  <si>
    <r>
      <rPr>
        <sz val="12"/>
        <rFont val="等线"/>
        <charset val="134"/>
      </rPr>
      <t>制造业（</t>
    </r>
    <r>
      <rPr>
        <sz val="12"/>
        <rFont val="Calibri"/>
        <charset val="134"/>
      </rPr>
      <t>39</t>
    </r>
    <r>
      <rPr>
        <sz val="12"/>
        <rFont val="等线"/>
        <charset val="134"/>
      </rPr>
      <t>）</t>
    </r>
    <r>
      <rPr>
        <sz val="12"/>
        <rFont val="Calibri"/>
        <charset val="134"/>
      </rPr>
      <t>,</t>
    </r>
    <r>
      <rPr>
        <sz val="12"/>
        <rFont val="等线"/>
        <charset val="134"/>
      </rPr>
      <t>信息传输、软件和信息技术服务业（</t>
    </r>
    <r>
      <rPr>
        <sz val="12"/>
        <rFont val="Calibri"/>
        <charset val="134"/>
      </rPr>
      <t>8</t>
    </r>
    <r>
      <rPr>
        <sz val="12"/>
        <rFont val="等线"/>
        <charset val="134"/>
      </rPr>
      <t>）</t>
    </r>
    <r>
      <rPr>
        <sz val="12"/>
        <rFont val="Calibri"/>
        <charset val="134"/>
      </rPr>
      <t>,</t>
    </r>
    <r>
      <rPr>
        <sz val="12"/>
        <rFont val="等线"/>
        <charset val="134"/>
      </rPr>
      <t>批发和零售业（</t>
    </r>
    <r>
      <rPr>
        <sz val="12"/>
        <rFont val="Calibri"/>
        <charset val="134"/>
      </rPr>
      <t>4</t>
    </r>
    <r>
      <rPr>
        <sz val="12"/>
        <rFont val="等线"/>
        <charset val="134"/>
      </rPr>
      <t>）</t>
    </r>
    <r>
      <rPr>
        <sz val="12"/>
        <rFont val="Calibri"/>
        <charset val="134"/>
      </rPr>
      <t>,</t>
    </r>
    <r>
      <rPr>
        <sz val="12"/>
        <rFont val="等线"/>
        <charset val="134"/>
      </rPr>
      <t>科学研究和技术服务业（</t>
    </r>
    <r>
      <rPr>
        <sz val="12"/>
        <rFont val="Calibri"/>
        <charset val="134"/>
      </rPr>
      <t>3</t>
    </r>
    <r>
      <rPr>
        <sz val="12"/>
        <rFont val="等线"/>
        <charset val="134"/>
      </rPr>
      <t>）</t>
    </r>
    <r>
      <rPr>
        <sz val="12"/>
        <rFont val="Calibri"/>
        <charset val="134"/>
      </rPr>
      <t>,</t>
    </r>
    <r>
      <rPr>
        <sz val="12"/>
        <rFont val="等线"/>
        <charset val="134"/>
      </rPr>
      <t>建筑业（</t>
    </r>
    <r>
      <rPr>
        <sz val="12"/>
        <rFont val="Calibri"/>
        <charset val="134"/>
      </rPr>
      <t>3</t>
    </r>
    <r>
      <rPr>
        <sz val="12"/>
        <rFont val="等线"/>
        <charset val="134"/>
      </rPr>
      <t>）</t>
    </r>
    <r>
      <rPr>
        <sz val="12"/>
        <rFont val="Calibri"/>
        <charset val="134"/>
      </rPr>
      <t>,</t>
    </r>
    <r>
      <rPr>
        <sz val="12"/>
        <rFont val="等线"/>
        <charset val="134"/>
      </rPr>
      <t>水利、环境和公共设施管理业（</t>
    </r>
    <r>
      <rPr>
        <sz val="12"/>
        <rFont val="Calibri"/>
        <charset val="134"/>
      </rPr>
      <t>3</t>
    </r>
    <r>
      <rPr>
        <sz val="12"/>
        <rFont val="等线"/>
        <charset val="134"/>
      </rPr>
      <t>）</t>
    </r>
  </si>
  <si>
    <r>
      <rPr>
        <sz val="12"/>
        <rFont val="等线"/>
        <charset val="134"/>
      </rPr>
      <t>综合（</t>
    </r>
    <r>
      <rPr>
        <sz val="12"/>
        <rFont val="Calibri"/>
        <charset val="134"/>
      </rPr>
      <t>4</t>
    </r>
    <r>
      <rPr>
        <sz val="12"/>
        <rFont val="等线"/>
        <charset val="134"/>
      </rPr>
      <t>）</t>
    </r>
    <r>
      <rPr>
        <sz val="12"/>
        <rFont val="Calibri"/>
        <charset val="134"/>
      </rPr>
      <t>,</t>
    </r>
    <r>
      <rPr>
        <sz val="12"/>
        <rFont val="等线"/>
        <charset val="134"/>
      </rPr>
      <t>交通运输、仓储和邮政业（</t>
    </r>
    <r>
      <rPr>
        <sz val="12"/>
        <rFont val="Calibri"/>
        <charset val="134"/>
      </rPr>
      <t>3</t>
    </r>
    <r>
      <rPr>
        <sz val="12"/>
        <rFont val="等线"/>
        <charset val="134"/>
      </rPr>
      <t>）</t>
    </r>
    <r>
      <rPr>
        <sz val="12"/>
        <rFont val="Calibri"/>
        <charset val="134"/>
      </rPr>
      <t>,</t>
    </r>
    <r>
      <rPr>
        <sz val="12"/>
        <rFont val="等线"/>
        <charset val="134"/>
      </rPr>
      <t>电力、热力、燃气及水生产和供应业（</t>
    </r>
    <r>
      <rPr>
        <sz val="12"/>
        <rFont val="Calibri"/>
        <charset val="134"/>
      </rPr>
      <t>3</t>
    </r>
    <r>
      <rPr>
        <sz val="12"/>
        <rFont val="等线"/>
        <charset val="134"/>
      </rPr>
      <t>）</t>
    </r>
    <r>
      <rPr>
        <sz val="12"/>
        <rFont val="Calibri"/>
        <charset val="134"/>
      </rPr>
      <t>,</t>
    </r>
    <r>
      <rPr>
        <sz val="12"/>
        <rFont val="等线"/>
        <charset val="134"/>
      </rPr>
      <t>制造业（</t>
    </r>
    <r>
      <rPr>
        <sz val="12"/>
        <rFont val="Calibri"/>
        <charset val="134"/>
      </rPr>
      <t>2</t>
    </r>
    <r>
      <rPr>
        <sz val="12"/>
        <rFont val="等线"/>
        <charset val="134"/>
      </rPr>
      <t>）</t>
    </r>
    <r>
      <rPr>
        <sz val="12"/>
        <rFont val="Calibri"/>
        <charset val="134"/>
      </rPr>
      <t>,</t>
    </r>
    <r>
      <rPr>
        <sz val="12"/>
        <rFont val="等线"/>
        <charset val="134"/>
      </rPr>
      <t>房地产业（</t>
    </r>
    <r>
      <rPr>
        <sz val="12"/>
        <rFont val="Calibri"/>
        <charset val="134"/>
      </rPr>
      <t>2</t>
    </r>
    <r>
      <rPr>
        <sz val="12"/>
        <rFont val="等线"/>
        <charset val="134"/>
      </rPr>
      <t>）</t>
    </r>
    <r>
      <rPr>
        <sz val="12"/>
        <rFont val="Calibri"/>
        <charset val="134"/>
      </rPr>
      <t>,</t>
    </r>
    <r>
      <rPr>
        <sz val="12"/>
        <rFont val="等线"/>
        <charset val="134"/>
      </rPr>
      <t>建筑业（</t>
    </r>
    <r>
      <rPr>
        <sz val="12"/>
        <rFont val="Calibri"/>
        <charset val="134"/>
      </rPr>
      <t>2</t>
    </r>
    <r>
      <rPr>
        <sz val="12"/>
        <rFont val="等线"/>
        <charset val="134"/>
      </rPr>
      <t>）</t>
    </r>
    <r>
      <rPr>
        <sz val="12"/>
        <rFont val="Calibri"/>
        <charset val="134"/>
      </rPr>
      <t>,</t>
    </r>
    <r>
      <rPr>
        <sz val="12"/>
        <rFont val="等线"/>
        <charset val="134"/>
      </rPr>
      <t>租赁和商务服务业（</t>
    </r>
    <r>
      <rPr>
        <sz val="12"/>
        <rFont val="Calibri"/>
        <charset val="134"/>
      </rPr>
      <t>2</t>
    </r>
    <r>
      <rPr>
        <sz val="12"/>
        <rFont val="等线"/>
        <charset val="134"/>
      </rPr>
      <t>）</t>
    </r>
  </si>
  <si>
    <t>嘉兴知联中佳会计师事务所（普通合伙）</t>
  </si>
  <si>
    <t>制造业（7），建筑业（1），科学研究和技术服务业（1），批发和零售业（1），文化、体育和娱乐业（1）</t>
  </si>
  <si>
    <t>江苏苏港会计师事务所（特殊普通合伙）</t>
  </si>
  <si>
    <t>立信会计师事务所（特殊普通合伙）</t>
  </si>
  <si>
    <t>制造业（496），信息传输、软件和信息技术服务业（68），科学研究和技术服务业（19），批发和零售业（15），采矿业（14）</t>
  </si>
  <si>
    <t>制造业（10）</t>
  </si>
  <si>
    <t>制造业（184），信息传输、软件和信息技术服务业（51），科学研究和技术服务业（18），租赁和商务服务业（17），金融业（8），批发和零售业（8）</t>
  </si>
  <si>
    <t>综合（14），金融业（14），建筑业（10），房地产业（9），电力、热力、燃气及水生产和供应业（8）</t>
  </si>
  <si>
    <t>立信中联会计师事务所（特殊普通合伙）</t>
  </si>
  <si>
    <t>制造业（18），信息传输、软件和信息技术服务业（3），租赁和商务服务业（2），采矿业（1），电力、热力、燃气及水生产和供应业（1），房地产业（1），水利、环境和公共设施管理业（1），文化、体育和娱乐业（1）</t>
  </si>
  <si>
    <t>制造业（57），信息传输、软件和信息技术服务业（26），科学研究和技术服务业（8），批发和零售业（6），建筑业（5），租赁和商务服务业（5）</t>
  </si>
  <si>
    <t>建筑业（7），综合（7），租赁和商务服务业（4），批发和零售业（3），房地产业（1），农、林、牧、渔业（1）</t>
  </si>
  <si>
    <t>利安达会计师事务所（特殊普通合伙）</t>
  </si>
  <si>
    <t>制造业（19），电力、热力、燃气及水生产和供应业（2），批发和零售业（2），采矿业（1），金融业（1），文化、体育和娱乐业（1）</t>
  </si>
  <si>
    <t>制造业（37），信息传输、软件和信息技术服务业（23），建筑业（9），科学研究和技术服务业（5），租赁和商务服务业（5）</t>
  </si>
  <si>
    <t>建筑业（70），综合（11），租赁和商务服务业（7），房地产业（2），批发和零售业（2）</t>
  </si>
  <si>
    <t>四川录永维诚会计师事务所（普通合伙）</t>
  </si>
  <si>
    <t>南通万隆会计师事务所（普通合伙）</t>
  </si>
  <si>
    <t>电力、热力、燃气及水生产和供应业（1），交通运输、仓储和邮政业（1），批发和零售业（1），综合（1）</t>
  </si>
  <si>
    <t>鹏盛会计师事务所（特殊普通合伙）</t>
  </si>
  <si>
    <t>制造业（3），批发和零售业（2），科学研究和技术服务业（1）</t>
  </si>
  <si>
    <t>制造业（31），信息传输、软件和信息技术服务业（18），科学研究和技术服务业（5），批发和零售业（4），居民服务、修理和其他服务业（3）</t>
  </si>
  <si>
    <t>建筑业（2），金融业（1），综合（1），租赁和商务服务业（1）</t>
  </si>
  <si>
    <t>普华永道中天会计师事务所（特殊普通合伙）</t>
  </si>
  <si>
    <t>制造业（55），金融业（12），交通运输、仓储和邮政业（10），批发和零售业（9），房地产业（6）</t>
  </si>
  <si>
    <t>制造业（1），住宿和餐饮业（1）</t>
  </si>
  <si>
    <t>建筑业（4），制造业（3），金融业（3），批发和零售业（2），综合（2）</t>
  </si>
  <si>
    <t>容诚会计师事务所（特殊普通合伙）</t>
  </si>
  <si>
    <t>制造业（282），信息传输、软件和信息技术服务业（29），水利、环境和公共设施管理业（14），科学研究和技术服务业（12），批发和零售业（11）</t>
  </si>
  <si>
    <t>制造业（6），信息传输、软件和信息技术服务业（2），水利、环境和公共设施管理业（1）</t>
  </si>
  <si>
    <t>制造业（152），信息传输、软件和信息技术服务业（30），科学研究和技术服务业（10），电力、热力、燃气及水生产和供应业（5），批发和零售业（5）</t>
  </si>
  <si>
    <t>建筑业（45），综合（25），房地产业（8），批发和零售业（4），租赁和商务服务业（4）</t>
  </si>
  <si>
    <t>山东健诚会计师事务所（特殊普通合伙）</t>
  </si>
  <si>
    <t>制造业（4），建筑业（1），水利、环境和公共设施管理业（1），信息传输、软件和信息技术服务业（1），租赁和商务服务业（1）</t>
  </si>
  <si>
    <t>山东帕拉蒙德会计师事务所（普通合伙）</t>
  </si>
  <si>
    <t>山东舜天信诚会计师事务所（特殊普通合伙）</t>
  </si>
  <si>
    <t>信息传输、软件和信息技术服务业（5），制造业（5），租赁和商务服务业（5），农、林、牧、渔业（3），批发和零售业（3）</t>
  </si>
  <si>
    <t>建筑业（4），房地产业（1），综合（1）</t>
  </si>
  <si>
    <t>上海浦江会计师事务所（普通合伙）</t>
  </si>
  <si>
    <t>上海孜荣会计师事务所（普通合伙）</t>
  </si>
  <si>
    <t>制造业（4），信息传输、软件和信息技术服务业（2）</t>
  </si>
  <si>
    <t>上会会计师事务所（特殊普通合伙）</t>
  </si>
  <si>
    <r>
      <rPr>
        <sz val="12"/>
        <rFont val="仿宋_GB2312"/>
        <charset val="134"/>
      </rPr>
      <t>制造业（4</t>
    </r>
    <r>
      <rPr>
        <sz val="12"/>
        <rFont val="等线"/>
        <charset val="134"/>
      </rPr>
      <t>7</t>
    </r>
    <r>
      <rPr>
        <sz val="12"/>
        <rFont val="仿宋_GB2312"/>
        <charset val="134"/>
      </rPr>
      <t>），信息传输、软件和信息技术服务业（6），批发和零售业（4），交通运输、仓储和邮政业（3），采矿业（2），建筑业（2），科学研究和技术服务业（2）</t>
    </r>
  </si>
  <si>
    <r>
      <rPr>
        <sz val="12"/>
        <rFont val="仿宋_GB2312"/>
        <charset val="134"/>
      </rPr>
      <t>制造业（78），信息传输、软件和信息技术服务业（22），租赁和商务服务业（9），批发和零售业（</t>
    </r>
    <r>
      <rPr>
        <sz val="12"/>
        <rFont val="宋体"/>
        <charset val="134"/>
      </rPr>
      <t>7</t>
    </r>
    <r>
      <rPr>
        <sz val="12"/>
        <rFont val="仿宋_GB2312"/>
        <charset val="134"/>
      </rPr>
      <t>），科学研究和技术服务业（</t>
    </r>
    <r>
      <rPr>
        <sz val="12"/>
        <rFont val="宋体"/>
        <charset val="134"/>
      </rPr>
      <t>5</t>
    </r>
    <r>
      <rPr>
        <sz val="12"/>
        <rFont val="仿宋_GB2312"/>
        <charset val="134"/>
      </rPr>
      <t>）</t>
    </r>
  </si>
  <si>
    <t>综合（6），建筑业（4），房地产业（3），金融业（3），租赁和商务服务业（3）</t>
  </si>
  <si>
    <t>绍兴鉴湖联合会计师事务所（普通合伙）</t>
  </si>
  <si>
    <t>信息传输、软件和信息技术服务业（3），制造业（2），文化、体育和娱乐业（1），租赁和商务服务业（1）</t>
  </si>
  <si>
    <t>深圳长江会计师事务所（普通合伙）</t>
  </si>
  <si>
    <t>制造业（3），信息传输、软件和信息技术服务业（1）</t>
  </si>
  <si>
    <t>政旦志远（深圳）会计师事务所（特殊普通合伙）</t>
  </si>
  <si>
    <r>
      <rPr>
        <sz val="12"/>
        <rFont val="仿宋_GB2312"/>
        <charset val="134"/>
      </rPr>
      <t>制造业（1</t>
    </r>
    <r>
      <rPr>
        <sz val="12"/>
        <rFont val="等线"/>
        <charset val="134"/>
      </rPr>
      <t>3</t>
    </r>
    <r>
      <rPr>
        <sz val="12"/>
        <rFont val="仿宋_GB2312"/>
        <charset val="134"/>
      </rPr>
      <t>），信息传输、软件和信息技术服务业（2），租赁和商务服务业（1）</t>
    </r>
  </si>
  <si>
    <r>
      <rPr>
        <sz val="12"/>
        <rFont val="仿宋_GB2312"/>
        <charset val="134"/>
      </rPr>
      <t>制造业（</t>
    </r>
    <r>
      <rPr>
        <sz val="12"/>
        <rFont val="等线"/>
        <charset val="134"/>
      </rPr>
      <t>5</t>
    </r>
    <r>
      <rPr>
        <sz val="12"/>
        <rFont val="仿宋_GB2312"/>
        <charset val="134"/>
      </rPr>
      <t>），交通运输、仓储和邮政业（1），教育（1），科学研究和技术服务业（1），批发和零售业（1），卫生和社会工作（1）</t>
    </r>
  </si>
  <si>
    <t>深圳广深会计师事务所（普通合伙）</t>
  </si>
  <si>
    <t>深圳皇嘉会计师事务所（普通合伙）</t>
  </si>
  <si>
    <t>制造业（5），信息传输、软件和信息技术服务业（3），建筑业（1），文化、体育和娱乐业（1），租赁和商务服务业（1）</t>
  </si>
  <si>
    <t>租赁和商务服务业（1）</t>
  </si>
  <si>
    <t>深圳久安会计师事务所（特殊普通合伙）</t>
  </si>
  <si>
    <t>建筑业（1），制造业（1）</t>
  </si>
  <si>
    <t>制造业（3），建筑业（2），科学研究和技术服务业（1），批发和零售业（1），信息传输、软件和信息技术服务业（1）</t>
  </si>
  <si>
    <t>建筑业（3），交通运输、仓储和邮政业（1）</t>
  </si>
  <si>
    <t>深圳联创立信会计师事务所（普通合伙）</t>
  </si>
  <si>
    <t>深圳市泓毅会计师事务所（特殊普通合伙）</t>
  </si>
  <si>
    <t>制造业（2），租赁和商务服务业（1）</t>
  </si>
  <si>
    <t>深圳堂堂会计师事务所（普通合伙）</t>
  </si>
  <si>
    <t>建筑业（1）</t>
  </si>
  <si>
    <t>深圳旭泰会计师事务所（特殊普通合伙）</t>
  </si>
  <si>
    <t>制造业（3），电力、热力、燃气及水生产和供应业（1），信息传输、软件和信息技术服务业（1）</t>
  </si>
  <si>
    <t>深圳宣达会计师事务所（普通合伙）</t>
  </si>
  <si>
    <t>制造业（3），水利、环境和公共设施管理业（1），信息传输、软件和信息技术服务业（1），租赁和商务服务业（1）</t>
  </si>
  <si>
    <t>永信瑞和（深圳）会计师事务所（特殊普通合伙）</t>
  </si>
  <si>
    <t>信息传输、软件和信息技术服务业（2），建筑业（1），水利、环境和公共设施管理业（1）</t>
  </si>
  <si>
    <t>房地产业（2）</t>
  </si>
  <si>
    <t>深圳振兴会计师事务所（普通合伙）</t>
  </si>
  <si>
    <t>金融业（1）</t>
  </si>
  <si>
    <t>四川德文会计师事务所（特殊普通合伙）</t>
  </si>
  <si>
    <t>四川华信（集团）会计师事务所（特殊普通合伙）</t>
  </si>
  <si>
    <t>制造业（31），电力、热力、燃气及水生产和供应业（3），农、林、牧、渔业（2），建筑业（1），批发和零售业（1），水利、环境和公共设施管理业（1），信息传输、软件和信息技术服务业（1），租赁和商务服务业（1）</t>
  </si>
  <si>
    <t>制造业（13），信息传输、软件和信息技术服务业（5），水利、环境和公共设施管理业（2），电力、热力、燃气及水生产和供应业（1），批发和零售业（1），租赁和商务服务业（1）</t>
  </si>
  <si>
    <t>综合（4），建筑业（2），房地产业（1），批发和零售业（1）</t>
  </si>
  <si>
    <t>苏亚金诚会计师事务所（特殊普通合伙）</t>
  </si>
  <si>
    <t>制造业（28），批发和零售业（3），电力、热力、燃气及水生产和供应业（2），采矿业（1），建筑业（1），文化、体育和娱乐业（1），信息传输、软件和信息技术服务业（1），综合（1）</t>
  </si>
  <si>
    <t>制造业（2），科学研究和技术服务业（1）</t>
  </si>
  <si>
    <t>制造业（63），信息传输、软件和信息技术服务业（12），租赁和商务服务业（9），科学研究和技术服务业（4），建筑业（3），交通运输、仓储和邮政业（3），农、林、牧、渔业（3）</t>
  </si>
  <si>
    <t>建筑业（11），综合（9），金融业（4），交通运输、仓储和邮政业（3），批发和零售业（1）</t>
  </si>
  <si>
    <t>天衡会计师事务所（特殊普通合伙）</t>
  </si>
  <si>
    <t>制造业（73），科学研究和技术服务业（4），信息传输、软件和信息技术服务业（4），电力、热力、燃气及水生产和供应业（2），交通运输、仓储和邮政业（2），批发和零售业（2），文化、体育和娱乐业（2）</t>
  </si>
  <si>
    <t>水利、环境和公共设施管理业（1）</t>
  </si>
  <si>
    <t>制造业（60），信息传输、软件和信息技术服务业（15），建筑业（6），交通运输、仓储和邮政业（4），房地产业（2），金融业（2），科学研究和技术服务业（2），农、林、牧、渔业（2）</t>
  </si>
  <si>
    <t>建筑业（14），综合（7），租赁和商务服务业（5），制造业（3），金融业（2）</t>
  </si>
  <si>
    <t>天健会计师事务所（特殊普通合伙）</t>
  </si>
  <si>
    <t>制造业（543），信息传输、软件和信息技术服务业（50），批发和零售业（22），水利、环境和公共设施管理业（13），电力、热力、燃气及水生产和供应业（11）</t>
  </si>
  <si>
    <t>制造业（19），信息传输、软件和信息技术服务业（2），科学研究和技术服务业（1），农、林、牧、渔业（1）</t>
  </si>
  <si>
    <t>制造业（185），信息传输、软件和信息技术服务业（38），科学研究和技术服务业（11），批发和零售业（11），租赁和商务服务业（10）</t>
  </si>
  <si>
    <t>金融业（10），建筑业（9），综合（5），交通运输、仓储和邮政业（2），批发和零售业（2），制造业（2）</t>
  </si>
  <si>
    <t>天津丞明会计师事务所（普通合伙）</t>
  </si>
  <si>
    <t>天圆全会计师事务所（特殊普通合伙）</t>
  </si>
  <si>
    <t>制造业（2），采矿业（1），科学研究和技术服务业（1），信息传输、软件和信息技术服务业（1）</t>
  </si>
  <si>
    <t>制造业（7），批发和零售业（2），信息传输、软件和信息技术服务业（2），科学研究和技术服务业（1），农、林、牧、渔业（1）</t>
  </si>
  <si>
    <t>天职国际会计师事务所（特殊普通合伙）</t>
  </si>
  <si>
    <t>制造业（158），信息传输、软件和信息技术服务业（22），批发和零售业（15），电力、热力、燃气及水生产和供应业（13），交通运输、仓储和邮政业（11）</t>
  </si>
  <si>
    <t>制造业（73），信息传输、软件和信息技术服务业（16），批发和零售业（7），科学研究和技术服务业（6），金融业（5）</t>
  </si>
  <si>
    <t>综合（16），房地产业（9），交通运输、仓储和邮政业（9），租赁和商务服务业（9），金融业（9）</t>
  </si>
  <si>
    <t>希格玛会计师事务所（特殊普通合伙）</t>
  </si>
  <si>
    <t>制造业（18），采矿业（2），建筑业（2），水利、环境和公共设施管理业（2），电力、热力、燃气及水生产和供应业（1），房地产业（1），教育（1），金融业（1），科学研究和技术服务业（1），农、林、牧、渔业（1），信息传输、软件和信息技术服务业（1），住宿和餐饮业（1）</t>
  </si>
  <si>
    <t>水利、环境和公共设施管理业（2），采矿业（1）</t>
  </si>
  <si>
    <t>制造业（42），信息传输、软件和信息技术服务业（16），租赁和商务服务业（10），科学研究和技术服务业（5），批发和零售业（3）</t>
  </si>
  <si>
    <t>建筑业（20），综合（9），采矿业（3），租赁和商务服务业（2），金融业（1），制造业（1）</t>
  </si>
  <si>
    <t>湘能卓信会计师事务所（特殊普通合伙）</t>
  </si>
  <si>
    <t>祥浩（广西）会计师事务所（特殊普通合伙）</t>
  </si>
  <si>
    <t>建筑业（5），交通运输、仓储和邮政业（2），房地产业（1），综合（1）</t>
  </si>
  <si>
    <t>新联谊会计师事务所（特殊普通合伙）</t>
  </si>
  <si>
    <t>信息传输、软件和信息技术服务业（1），制造业（1）</t>
  </si>
  <si>
    <t>综合（2），金融业（1），租赁和商务服务业（1）</t>
  </si>
  <si>
    <t>信永中和会计师事务所（特殊普通合伙）</t>
  </si>
  <si>
    <t>制造业（235），信息传输、软件和信息技术服务业（31），交通运输、仓储和邮政业（19），电力、热力、燃气及水生产和供应业（13），批发和零售业（10），采矿业（10）</t>
  </si>
  <si>
    <t>制造业（4），电力、热力、燃气及水生产和供应业（1），信息传输、软件和信息技术服务业（1）</t>
  </si>
  <si>
    <t>制造业（102），信息传输、软件和信息技术服务业（24），租赁和商务服务业（9），水利、环境和公共设施管理业（6），科学研究和技术服务业（6）</t>
  </si>
  <si>
    <t>综合（12），租赁和商务服务业（10），建筑业（7），交通运输、仓储和邮政业（7），制造业（7），金融业（7）</t>
  </si>
  <si>
    <t>尤尼泰振青会计师事务所（特殊普通合伙）</t>
  </si>
  <si>
    <t>制造业（3），批发和零售业（1），信息传输、软件和信息技术服务业（1）</t>
  </si>
  <si>
    <t>制造业（9），信息传输、软件和信息技术服务业（2），教育（1），农、林、牧、渔业（1），水利、环境和公共设施管理业（1），文化、体育和娱乐业（1），租赁和商务服务业（1）</t>
  </si>
  <si>
    <t>浙江科信会计师事务所（特殊普通合伙）</t>
  </si>
  <si>
    <t>制造业（2），建筑业（1）</t>
  </si>
  <si>
    <t>房地产业（1），金融业（1），信息传输、软件和信息技术服务业（1），制造业（1）</t>
  </si>
  <si>
    <t>交通运输、仓储和邮政业（1）</t>
  </si>
  <si>
    <t>浙江天平会计师事务所（特殊普通合伙）</t>
  </si>
  <si>
    <t>制造业（2），批发和零售业（1）</t>
  </si>
  <si>
    <t>浙江至诚会计师事务所（特殊普通合伙）</t>
  </si>
  <si>
    <t>租赁和商务服务业（2）</t>
  </si>
  <si>
    <t>浙江中会会计师事务所（特殊普通合伙）</t>
  </si>
  <si>
    <t>房地产业（1），租赁和商务服务业（1）</t>
  </si>
  <si>
    <t>致同会计师事务所（特殊普通合伙）</t>
  </si>
  <si>
    <t>制造业（173），信息传输、软件和信息技术服务业（28），批发和零售业（11），电力、热力、燃气及水生产和供应业（6），房地产业（5），交通运输、仓储和邮政业（5），科学研究和技术服务业（5）</t>
  </si>
  <si>
    <t>制造业（4），科学研究和技术服务业（1）</t>
  </si>
  <si>
    <t>制造业（97），信息传输、软件和信息技术服务业（24），科学研究和技术服务业（7），金融业（5），批发和零售业（5），文化、体育和娱乐业（5）</t>
  </si>
  <si>
    <t>综合（11），租赁和商务服务业（10），建筑业（5），金融业（5），交通运输、仓储和邮政业（4），制造业（4）</t>
  </si>
  <si>
    <t>中汇会计师事务所（特殊普通合伙）</t>
  </si>
  <si>
    <t>制造业（131），信息传输、软件和信息技术服务业（21），科学研究和技术服务业（8），采矿业（3），房地产业（3），水利、环境和公共设施管理业（3）</t>
  </si>
  <si>
    <t>制造业（5），信息传输、软件和信息技术服务业（3），水利、环境和公共设施管理业（1）</t>
  </si>
  <si>
    <t>制造业（92），信息传输、软件和信息技术服务业（30），租赁和商务服务业（7），科学研究和技术服务业（5），建筑业（4）</t>
  </si>
  <si>
    <t>建筑业（5），综合（4），交通运输、仓储和邮政业（3），房地产业（2），制造业（2）</t>
  </si>
  <si>
    <t>中京国瑞（武汉）会计师事务所（普通合伙）</t>
  </si>
  <si>
    <t>农、林、牧、渔业（1），信息传输、软件和信息技术服务业（1），制造业（1）</t>
  </si>
  <si>
    <t>中勤万信会计师事务所（特殊普通合伙）</t>
  </si>
  <si>
    <t>制造业（23），信息传输、软件和信息技术服务业（4），电力、热力、燃气及水生产和供应业（1），建筑业（1），交通运输、仓储和邮政业（1），批发和零售业（1），租赁和商务服务业（1）</t>
  </si>
  <si>
    <t>制造业（41），信息传输、软件和信息技术服务业（25），批发和零售业（6），水利、环境和公共设施管理业（6），科学研究和技术服务业（5）</t>
  </si>
  <si>
    <t>建筑业（42），综合（13），租赁和商务服务业（8），采矿业（1），房地产业（1），制造业（1）</t>
  </si>
  <si>
    <t>中瑞诚会计师事务所（特殊普通合伙）</t>
  </si>
  <si>
    <t>建筑业（5），金融业（1），租赁和商务服务业（1）</t>
  </si>
  <si>
    <t>中审华会计师事务所（特殊普通合伙）</t>
  </si>
  <si>
    <t>制造业（13），批发和零售业（4），信息传输、软件和信息技术服务业（3），采矿业（1），科学研究和技术服务业（1），水利、环境和公共设施管理业（1）</t>
  </si>
  <si>
    <t>制造业（40），信息传输、软件和信息技术服务业（16），批发和零售业（5），建筑业（4），水利、环境和公共设施管理业（4）</t>
  </si>
  <si>
    <t>建筑业（28），综合（6），租赁和商务服务业（4），交通运输、仓储和邮政业（2），金融业（1）</t>
  </si>
  <si>
    <t>中审亚太会计师事务所（特殊普通合伙）</t>
  </si>
  <si>
    <t>制造业（22），批发和零售业（3），采矿业（2），房地产业（2），建筑业（2），农、林、牧、渔业（2），信息传输、软件和信息技术服务业（2）</t>
  </si>
  <si>
    <t>制造业（92），信息传输、软件和信息技术服务业（34），科学研究和技术服务业（13），租赁和商务服务业（8），批发和零售业（7）</t>
  </si>
  <si>
    <t>建筑业（92），综合（27），租赁和商务服务业（7），交通运输、仓储和邮政业（4），电力、热力、燃气及水生产和供应业（3）</t>
  </si>
  <si>
    <t>中审众环会计师事务所（特殊普通合伙）</t>
  </si>
  <si>
    <t>制造业（118），批发和零售业（15），信息传输、软件和信息技术服务业（14），建筑业（8），农、林、牧、渔业（8）</t>
  </si>
  <si>
    <r>
      <rPr>
        <sz val="12"/>
        <rFont val="宋体"/>
        <charset val="134"/>
      </rPr>
      <t>制造业（2），</t>
    </r>
    <r>
      <rPr>
        <sz val="12"/>
        <rFont val="仿宋_GB2312"/>
        <charset val="134"/>
      </rPr>
      <t>信息传输、软件和信息技术服务业（1）</t>
    </r>
  </si>
  <si>
    <t>制造业（119），信息传输、软件和信息技术服务业（31），建筑业（9），科学研究和技术服务业（9），批发和零售业（8），租赁和商务服务业（8）</t>
  </si>
  <si>
    <t>建筑业（74），综合（24），金融业（8），租赁和商务服务业（7），交通运输、仓储和邮政业（6）</t>
  </si>
  <si>
    <t>中喜会计师事务所（特殊普通合伙）</t>
  </si>
  <si>
    <t>制造业（22），信息传输、软件和信息技术服务业（5），电力、热力、燃气及水生产和供应业（2），房地产业（2），建筑业（2），文化、体育和娱乐业（2）</t>
  </si>
  <si>
    <t>制造业（89），信息传输、软件和信息技术服务业（34），科学研究和技术服务业（9），租赁和商务服务业（6），交通运输、仓储和邮政业（5）</t>
  </si>
  <si>
    <t>建筑业（33），综合（11），租赁和商务服务业（2），电力、热力、燃气及水生产和供应业（1），房地产业（1），农、林、牧、渔业（1），批发和零售业（1），制造业（1）</t>
  </si>
  <si>
    <t>中兴财光华会计师事务所（特殊普通合伙）</t>
  </si>
  <si>
    <t>制造业（46），信息传输、软件和信息技术服务业（13），房地产业（6），建筑业（5），文化、体育和娱乐业（4）</t>
  </si>
  <si>
    <t>制造业（161），信息传输、软件和信息技术服务业（91），租赁和商务服务业（26），科学研究和技术服务业（20），建筑业（12），批发和零售业（12）</t>
  </si>
  <si>
    <t>建筑业（54），综合（11），房地产业（6），租赁和商务服务业（6），交通运输、仓储和邮政业（4），采矿业（4）</t>
  </si>
  <si>
    <t>中兴华会计师事务所（特殊普通合伙）</t>
  </si>
  <si>
    <t>制造业（80），信息传输、软件和信息技术服务业（9），批发和零售业（5），房地产业（4），建筑业（4），水利、环境和公共设施管理业（4）</t>
  </si>
  <si>
    <t>制造业（205），信息传输、软件和信息技术服务业（93），租赁和商务服务业（29），批发和零售业（28），科学研究和技术服务业（27）</t>
  </si>
  <si>
    <t>建筑业（111），综合（43），租赁和商务服务业（14），电力、热力、燃气及水生产和供应业（6），批发和零售业（6）</t>
  </si>
  <si>
    <t>中证天通会计师事务所（特殊普通合伙）</t>
  </si>
  <si>
    <t>制造业（8），批发和零售业（3），电力、热力、燃气及水生产和供应业（1），金融业（1），信息传输、软件和信息技术服务业（1），租赁和商务服务业（1）</t>
  </si>
  <si>
    <t>制造业（28），信息传输、软件和信息技术服务业（9），科学研究和技术服务业（6），批发和零售业（6），建筑业（3）</t>
  </si>
  <si>
    <t>建筑业（8），综合（4），交通运输、仓储和邮政业（3），租赁和商务服务业（3），制造业（2）</t>
  </si>
  <si>
    <t>中准会计师事务所（特殊普通合伙）</t>
  </si>
  <si>
    <t>制造业（9），电力、热力、燃气及水生产和供应业（2），建筑业（1），金融业（1）</t>
  </si>
  <si>
    <t>信息传输、软件和信息技术服务业（5），制造业（3），科学研究和技术服务业（1）</t>
  </si>
  <si>
    <t>综合（1）</t>
  </si>
  <si>
    <t>众华会计师事务所（特殊普通合伙）</t>
  </si>
  <si>
    <t>制造业（50），房地产业（5），信息传输、软件和信息技术服务业（5），建筑业（4），批发和零售业（3）</t>
  </si>
  <si>
    <t>制造业（49），信息传输、软件和信息技术服务业（23），租赁和商务服务业（9），科学研究和技术服务业（5），水利、环境和公共设施管理业（4）</t>
  </si>
  <si>
    <t>建筑业（12），综合（4），房地产业（2），电力、热力、燃气及水生产和供应业（1），批发和零售业（1），金融业（1）</t>
  </si>
  <si>
    <t>2023年度未从事股票发行审计、上市公司年报审计、拟挂牌公司年报审计、挂牌公司年报审计、公开发行公司债券的发行人等证券服务业务的会计师事务所</t>
  </si>
  <si>
    <t>北京大地泰华会计师事务所（特殊普通合伙）</t>
  </si>
  <si>
    <t>北京国府嘉盈会计师事务所（特殊普通合伙）</t>
  </si>
  <si>
    <t>北京精勤成思会计师事务所（特殊普通合伙）</t>
  </si>
  <si>
    <t>北京炎黄会计师事务所（普通合伙）</t>
  </si>
  <si>
    <t>广东岭南智华会计师事务所（特殊普通合伙）</t>
  </si>
  <si>
    <t>上海华皓会计师事务所（普通合伙）</t>
  </si>
  <si>
    <t>上海友道会计师事务所（普通合伙）</t>
  </si>
  <si>
    <t>深圳正一会计师事务所（特殊普通合伙）</t>
  </si>
  <si>
    <t>浙江德威会计师事务所（特殊普通合伙）</t>
  </si>
  <si>
    <t>附注：
1、以上数据为会计师事务所报送数据（未列示已注销从事证券服务业务备案的会计师事务所），会计师事务所对数据的真实、准确、完整负责；
2、股票发行审计、拟挂牌审计家数为截至2024年4月30日证券交易场所在审企业审计数据，在审企业包括正常在审企业和已完成审核或注册但未上市、未挂牌企业，4月30日后终止审核或注册的企业包含在内。2023年度上市公司、挂牌公司年报审计公司家数为截至2024年4月30日的上市公司、挂牌公司审计数据；公司债券发行人（非上市、挂牌公司）审计家数为截至2024年4月30日存续债券发行人审计数据；
3、主要行业指会计师事务所客户行业分布前五名，行业名称后数字为客户家数，行业分类为证监会门类行业；
4、2023年度取得的业务收入期间为2023年1月1日至2023年12月31日；
5、近一年因执业行为被处理处罚数据期间为2023年1月1日至2023年12月31日；
6、行政处罚指会计师事务所及其从业人员违反《注册会计师法》、《证券法》，财政部、证监会作出的警告、罚款、没收业务收入等处罚；
7、证券市场禁入是指从事证券业务的人员因违反法律、行政法规或者国务院证券监督管理机构的有关规定，情节严重的，被采取一定期限内直至终身不得从事证券业务、证券服务业务，不得担任证券发行人的董事、监事、高级管理人员，或者一定期限内不得在证券交易场所交易证券的措施；
8、行政处理包括财政部作出的行政处理和证监会作出的行政监管措施。</t>
  </si>
  <si>
    <t>2023年度会计师事务所从事股票发行审计业务基本信息</t>
  </si>
  <si>
    <t>股票发行
审计家数</t>
  </si>
  <si>
    <t>附注：
2023年度股票发行公司审计家数为截至2024年4月30日在证监会、证券交易场所在审企业数据，包括已完成审批或注册但未上市企业。</t>
  </si>
  <si>
    <t>2023年度会计师事务所从事上市公司年报审计业务基本信息</t>
  </si>
  <si>
    <t>上市公司年报审计</t>
  </si>
  <si>
    <t>附注：
1、2023年度上市公司年报审计家数为截至2024年4月30日的上市公司审计数据；
2、主要行业指会计师事务所客户行业分布前五名，行业名称后数字为客户家数，行业分类为证监会门类行业。</t>
  </si>
  <si>
    <t>2023年度会计师事务所从事拟挂牌公司审计业务</t>
  </si>
  <si>
    <t>附注：
1、拟挂牌公司审计为截至2024年4月30日股转公司在审企业审计数据，在审企业包括正常在审企业和已完成审核或注册但未挂牌企业，对于4月30日后终止审核或注册的企业也包含在内；
2、主要行业指会计师事务所客户行业分布前五名，行业名称后数字为客户家数，行业分类为证监会门类行业。</t>
  </si>
  <si>
    <r>
      <rPr>
        <b/>
        <sz val="16"/>
        <color indexed="8"/>
        <rFont val="仿宋_GB2312"/>
        <charset val="134"/>
      </rPr>
      <t>202</t>
    </r>
    <r>
      <rPr>
        <b/>
        <sz val="16"/>
        <color indexed="8"/>
        <rFont val="仿宋_GB2312"/>
        <charset val="134"/>
      </rPr>
      <t>3</t>
    </r>
    <r>
      <rPr>
        <b/>
        <sz val="16"/>
        <color indexed="8"/>
        <rFont val="仿宋_GB2312"/>
        <charset val="134"/>
      </rPr>
      <t>年度会计师事务所从事挂牌公司年报审计业务基本信息</t>
    </r>
  </si>
  <si>
    <t>挂牌公司年报审计</t>
  </si>
  <si>
    <r>
      <rPr>
        <sz val="11"/>
        <rFont val="仿宋_GB2312"/>
        <charset val="134"/>
      </rPr>
      <t>附注：
1、2023年度挂牌公司年报审计公司</t>
    </r>
    <r>
      <rPr>
        <sz val="11"/>
        <color rgb="FF000000"/>
        <rFont val="仿宋_GB2312"/>
        <charset val="134"/>
      </rPr>
      <t>家数为截</t>
    </r>
    <r>
      <rPr>
        <sz val="11"/>
        <rFont val="仿宋_GB2312"/>
        <charset val="134"/>
      </rPr>
      <t>至2024年4月30日的挂牌公司审计数据；
2、主要行业指会计师事务所客户行业分布前五名，行业名称后数字为客户家数，行业分类为证监会门类行业。</t>
    </r>
  </si>
  <si>
    <t>2023年度会计师事务所从事公开发行公司债券的发行人
（上市公司、非上市公众公司除外）年度财务报表审计业务</t>
  </si>
  <si>
    <t>公开发行公司债券的发行人（上市公司、非上市公众公司除外）年度财务报表审计业务</t>
  </si>
  <si>
    <t>附注：
1、公司债券发行人（非上市、挂牌公司）审计家数为截至2024年4月30日证券交易场所存续公司债券（含企业债券）发行人审计数据;
2、主要行业指会计师事务所客户行业分布前五名，行业名称后数字为客户家数，行业分类为证监会门类行业。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</si>
</sst>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\¥* #,##0.00_ ;_ \¥* \-#,##0.00_ ;_ \¥* \-??_ ;_ @_ "/>
    <numFmt numFmtId="177" formatCode="#,##0.00000_ "/>
    <numFmt numFmtId="178" formatCode="_ * #,##0_ ;_ * \-#,##0_ ;_ * &quot;-&quot;??_ ;_ @_ "/>
    <numFmt numFmtId="179" formatCode="#,##0.00_ "/>
    <numFmt numFmtId="180" formatCode="0.000_ "/>
  </numFmts>
  <fonts count="37">
    <font>
      <sz val="11"/>
      <color theme="1"/>
      <name val="等线"/>
      <charset val="134"/>
      <scheme val="minor"/>
    </font>
    <font>
      <sz val="11"/>
      <color indexed="8"/>
      <name val="仿宋_GB2312"/>
      <charset val="134"/>
    </font>
    <font>
      <b/>
      <sz val="16"/>
      <color indexed="8"/>
      <name val="仿宋_GB2312"/>
      <charset val="134"/>
    </font>
    <font>
      <b/>
      <sz val="11"/>
      <name val="仿宋_GB2312"/>
      <charset val="134"/>
    </font>
    <font>
      <sz val="11"/>
      <name val="仿宋_GB2312"/>
      <charset val="134"/>
    </font>
    <font>
      <sz val="11"/>
      <color indexed="8"/>
      <name val="宋体"/>
      <charset val="134"/>
    </font>
    <font>
      <sz val="12"/>
      <color indexed="8"/>
      <name val="仿宋_GB2312"/>
      <charset val="134"/>
    </font>
    <font>
      <b/>
      <sz val="16"/>
      <color rgb="FF000000"/>
      <name val="仿宋_GB2312"/>
      <charset val="134"/>
    </font>
    <font>
      <b/>
      <sz val="11"/>
      <color indexed="8"/>
      <name val="仿宋_GB2312"/>
      <charset val="134"/>
    </font>
    <font>
      <sz val="12"/>
      <color indexed="8"/>
      <name val="宋体"/>
      <charset val="134"/>
    </font>
    <font>
      <b/>
      <sz val="16"/>
      <name val="仿宋_GB2312"/>
      <charset val="134"/>
    </font>
    <font>
      <b/>
      <sz val="12"/>
      <name val="仿宋_GB2312"/>
      <charset val="134"/>
    </font>
    <font>
      <sz val="12"/>
      <name val="仿宋_GB2312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color indexed="8"/>
      <name val="Verdana"/>
      <charset val="134"/>
    </font>
    <font>
      <sz val="12"/>
      <name val="等线"/>
      <charset val="134"/>
    </font>
    <font>
      <sz val="12"/>
      <name val="Calibri"/>
      <charset val="134"/>
    </font>
    <font>
      <sz val="11"/>
      <color rgb="FF000000"/>
      <name val="仿宋_GB2312"/>
      <charset val="134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12" applyNumberFormat="0" applyAlignment="0" applyProtection="0">
      <alignment vertical="center"/>
    </xf>
    <xf numFmtId="0" fontId="22" fillId="5" borderId="13" applyNumberFormat="0" applyAlignment="0" applyProtection="0">
      <alignment vertical="center"/>
    </xf>
    <xf numFmtId="0" fontId="23" fillId="5" borderId="12" applyNumberFormat="0" applyAlignment="0" applyProtection="0">
      <alignment vertical="center"/>
    </xf>
    <xf numFmtId="0" fontId="24" fillId="6" borderId="14" applyNumberFormat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5" fillId="0" borderId="0" applyNumberFormat="0" applyFill="0" applyBorder="0" applyProtection="0">
      <alignment vertical="top" wrapText="1"/>
    </xf>
    <xf numFmtId="176" fontId="32" fillId="0" borderId="0" applyFont="0" applyFill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</cellStyleXfs>
  <cellXfs count="70">
    <xf numFmtId="0" fontId="0" fillId="0" borderId="0" xfId="0"/>
    <xf numFmtId="0" fontId="1" fillId="0" borderId="0" xfId="49" applyFont="1" applyFill="1" applyAlignment="1">
      <alignment horizontal="center" vertical="center"/>
    </xf>
    <xf numFmtId="177" fontId="1" fillId="0" borderId="0" xfId="49" applyNumberFormat="1" applyFont="1" applyFill="1" applyAlignment="1">
      <alignment horizontal="center" vertical="center"/>
    </xf>
    <xf numFmtId="0" fontId="2" fillId="0" borderId="1" xfId="49" applyFont="1" applyFill="1" applyBorder="1" applyAlignment="1">
      <alignment horizontal="center" vertical="center" wrapText="1"/>
    </xf>
    <xf numFmtId="0" fontId="2" fillId="0" borderId="2" xfId="49" applyFont="1" applyFill="1" applyBorder="1" applyAlignment="1">
      <alignment horizontal="center" vertical="center" wrapText="1"/>
    </xf>
    <xf numFmtId="0" fontId="2" fillId="0" borderId="3" xfId="49" applyFont="1" applyFill="1" applyBorder="1" applyAlignment="1">
      <alignment horizontal="center" vertical="center" wrapText="1"/>
    </xf>
    <xf numFmtId="0" fontId="3" fillId="0" borderId="4" xfId="49" applyFont="1" applyFill="1" applyBorder="1" applyAlignment="1">
      <alignment horizontal="center" vertical="center" wrapText="1"/>
    </xf>
    <xf numFmtId="0" fontId="1" fillId="0" borderId="4" xfId="49" applyFont="1" applyFill="1" applyBorder="1" applyAlignment="1">
      <alignment horizontal="center" vertical="center"/>
    </xf>
    <xf numFmtId="0" fontId="4" fillId="0" borderId="4" xfId="49" applyNumberFormat="1" applyFont="1" applyFill="1" applyBorder="1" applyAlignment="1">
      <alignment horizontal="center" vertical="center" wrapText="1"/>
    </xf>
    <xf numFmtId="178" fontId="4" fillId="0" borderId="4" xfId="49" applyNumberFormat="1" applyFont="1" applyFill="1" applyBorder="1" applyAlignment="1">
      <alignment horizontal="right" vertical="center" wrapText="1"/>
    </xf>
    <xf numFmtId="43" fontId="4" fillId="0" borderId="4" xfId="49" applyNumberFormat="1" applyFont="1" applyFill="1" applyBorder="1" applyAlignment="1">
      <alignment horizontal="center" vertical="center" wrapText="1"/>
    </xf>
    <xf numFmtId="178" fontId="1" fillId="0" borderId="0" xfId="49" applyNumberFormat="1" applyFont="1" applyFill="1" applyAlignment="1">
      <alignment horizontal="center" vertical="center"/>
    </xf>
    <xf numFmtId="0" fontId="4" fillId="2" borderId="4" xfId="49" applyFont="1" applyFill="1" applyBorder="1" applyAlignment="1">
      <alignment horizontal="left" vertical="center" wrapText="1"/>
    </xf>
    <xf numFmtId="0" fontId="4" fillId="2" borderId="4" xfId="49" applyFont="1" applyFill="1" applyBorder="1" applyAlignment="1">
      <alignment horizontal="left" vertical="center"/>
    </xf>
    <xf numFmtId="0" fontId="5" fillId="0" borderId="0" xfId="49" applyAlignment="1">
      <alignment vertical="center"/>
    </xf>
    <xf numFmtId="0" fontId="5" fillId="0" borderId="0" xfId="49" applyFill="1" applyAlignment="1">
      <alignment vertical="center"/>
    </xf>
    <xf numFmtId="0" fontId="6" fillId="0" borderId="0" xfId="49" applyFont="1" applyFill="1" applyAlignment="1">
      <alignment horizontal="center" vertical="center"/>
    </xf>
    <xf numFmtId="177" fontId="6" fillId="0" borderId="0" xfId="49" applyNumberFormat="1" applyFont="1" applyFill="1" applyAlignment="1">
      <alignment horizontal="center" vertical="center"/>
    </xf>
    <xf numFmtId="179" fontId="6" fillId="0" borderId="0" xfId="49" applyNumberFormat="1" applyFont="1" applyFill="1" applyAlignment="1">
      <alignment horizontal="center" vertical="center"/>
    </xf>
    <xf numFmtId="0" fontId="2" fillId="0" borderId="4" xfId="49" applyFont="1" applyFill="1" applyBorder="1" applyAlignment="1">
      <alignment horizontal="center" vertical="center"/>
    </xf>
    <xf numFmtId="179" fontId="2" fillId="0" borderId="4" xfId="49" applyNumberFormat="1" applyFont="1" applyFill="1" applyBorder="1" applyAlignment="1">
      <alignment horizontal="center" vertical="center"/>
    </xf>
    <xf numFmtId="0" fontId="3" fillId="0" borderId="5" xfId="49" applyFont="1" applyFill="1" applyBorder="1" applyAlignment="1">
      <alignment horizontal="center" vertical="center" wrapText="1"/>
    </xf>
    <xf numFmtId="179" fontId="3" fillId="0" borderId="5" xfId="49" applyNumberFormat="1" applyFont="1" applyFill="1" applyBorder="1" applyAlignment="1">
      <alignment horizontal="center" vertical="center" wrapText="1"/>
    </xf>
    <xf numFmtId="0" fontId="3" fillId="0" borderId="6" xfId="49" applyFont="1" applyFill="1" applyBorder="1" applyAlignment="1">
      <alignment horizontal="center" vertical="center" wrapText="1"/>
    </xf>
    <xf numFmtId="0" fontId="3" fillId="0" borderId="7" xfId="49" applyFont="1" applyFill="1" applyBorder="1" applyAlignment="1">
      <alignment horizontal="center" vertical="center" wrapText="1"/>
    </xf>
    <xf numFmtId="179" fontId="3" fillId="0" borderId="7" xfId="49" applyNumberFormat="1" applyFont="1" applyFill="1" applyBorder="1" applyAlignment="1">
      <alignment horizontal="center" vertical="center" wrapText="1"/>
    </xf>
    <xf numFmtId="0" fontId="3" fillId="0" borderId="8" xfId="49" applyFont="1" applyFill="1" applyBorder="1" applyAlignment="1">
      <alignment horizontal="center" vertical="center" wrapText="1"/>
    </xf>
    <xf numFmtId="179" fontId="3" fillId="0" borderId="4" xfId="49" applyNumberFormat="1" applyFont="1" applyFill="1" applyBorder="1" applyAlignment="1">
      <alignment horizontal="center" vertical="center" wrapText="1"/>
    </xf>
    <xf numFmtId="179" fontId="4" fillId="2" borderId="4" xfId="49" applyNumberFormat="1" applyFont="1" applyFill="1" applyBorder="1" applyAlignment="1">
      <alignment horizontal="left" vertical="center"/>
    </xf>
    <xf numFmtId="0" fontId="7" fillId="0" borderId="4" xfId="49" applyFont="1" applyFill="1" applyBorder="1" applyAlignment="1">
      <alignment horizontal="center" vertical="center"/>
    </xf>
    <xf numFmtId="179" fontId="3" fillId="0" borderId="4" xfId="51" applyNumberFormat="1" applyFont="1" applyBorder="1" applyAlignment="1">
      <alignment horizontal="center" vertical="center" wrapText="1"/>
    </xf>
    <xf numFmtId="179" fontId="4" fillId="2" borderId="4" xfId="49" applyNumberFormat="1" applyFont="1" applyFill="1" applyBorder="1" applyAlignment="1">
      <alignment horizontal="left" vertical="center" wrapText="1"/>
    </xf>
    <xf numFmtId="179" fontId="1" fillId="0" borderId="0" xfId="49" applyNumberFormat="1" applyFont="1" applyFill="1" applyAlignment="1">
      <alignment horizontal="center" vertical="center"/>
    </xf>
    <xf numFmtId="0" fontId="6" fillId="0" borderId="0" xfId="49" applyFont="1" applyFill="1" applyAlignment="1">
      <alignment vertical="center"/>
    </xf>
    <xf numFmtId="43" fontId="6" fillId="0" borderId="0" xfId="51" applyFont="1" applyAlignment="1">
      <alignment horizontal="center" vertical="center"/>
    </xf>
    <xf numFmtId="43" fontId="2" fillId="0" borderId="4" xfId="51" applyFont="1" applyBorder="1" applyAlignment="1">
      <alignment horizontal="center" vertical="center"/>
    </xf>
    <xf numFmtId="43" fontId="3" fillId="0" borderId="4" xfId="51" applyFont="1" applyBorder="1" applyAlignment="1">
      <alignment horizontal="center" vertical="center" wrapText="1"/>
    </xf>
    <xf numFmtId="0" fontId="1" fillId="0" borderId="4" xfId="49" applyFont="1" applyFill="1" applyBorder="1" applyAlignment="1">
      <alignment horizontal="center" vertical="center" wrapText="1"/>
    </xf>
    <xf numFmtId="178" fontId="1" fillId="0" borderId="4" xfId="49" applyNumberFormat="1" applyFont="1" applyFill="1" applyBorder="1" applyAlignment="1">
      <alignment horizontal="right" vertical="center" wrapText="1"/>
    </xf>
    <xf numFmtId="43" fontId="1" fillId="0" borderId="4" xfId="49" applyNumberFormat="1" applyFont="1" applyFill="1" applyBorder="1" applyAlignment="1">
      <alignment horizontal="center" vertical="center"/>
    </xf>
    <xf numFmtId="0" fontId="1" fillId="0" borderId="4" xfId="49" applyNumberFormat="1" applyFont="1" applyFill="1" applyBorder="1" applyAlignment="1">
      <alignment horizontal="center" vertical="center" wrapText="1"/>
    </xf>
    <xf numFmtId="43" fontId="4" fillId="2" borderId="4" xfId="51" applyFont="1" applyFill="1" applyBorder="1" applyAlignment="1">
      <alignment horizontal="center" vertical="center"/>
    </xf>
    <xf numFmtId="0" fontId="4" fillId="2" borderId="4" xfId="49" applyFont="1" applyFill="1" applyBorder="1" applyAlignment="1">
      <alignment horizontal="center" vertical="center"/>
    </xf>
    <xf numFmtId="0" fontId="8" fillId="0" borderId="4" xfId="49" applyFont="1" applyFill="1" applyBorder="1" applyAlignment="1">
      <alignment horizontal="center" vertical="center" wrapText="1"/>
    </xf>
    <xf numFmtId="0" fontId="4" fillId="0" borderId="4" xfId="49" applyFont="1" applyFill="1" applyBorder="1" applyAlignment="1">
      <alignment horizontal="center" vertical="center" wrapText="1"/>
    </xf>
    <xf numFmtId="0" fontId="6" fillId="0" borderId="4" xfId="49" applyFont="1" applyFill="1" applyBorder="1" applyAlignment="1">
      <alignment horizontal="center" vertical="center"/>
    </xf>
    <xf numFmtId="10" fontId="1" fillId="0" borderId="0" xfId="3" applyNumberFormat="1" applyFont="1" applyFill="1" applyAlignment="1">
      <alignment horizontal="center" vertical="center"/>
    </xf>
    <xf numFmtId="0" fontId="9" fillId="0" borderId="0" xfId="49" applyFont="1" applyFill="1" applyAlignment="1">
      <alignment vertical="center"/>
    </xf>
    <xf numFmtId="0" fontId="10" fillId="0" borderId="4" xfId="49" applyFont="1" applyFill="1" applyBorder="1" applyAlignment="1">
      <alignment horizontal="center" vertical="center" wrapText="1"/>
    </xf>
    <xf numFmtId="0" fontId="11" fillId="0" borderId="4" xfId="49" applyFont="1" applyFill="1" applyBorder="1" applyAlignment="1">
      <alignment horizontal="center" vertical="center" wrapText="1"/>
    </xf>
    <xf numFmtId="178" fontId="11" fillId="0" borderId="4" xfId="51" applyNumberFormat="1" applyFont="1" applyFill="1" applyBorder="1" applyAlignment="1">
      <alignment horizontal="center" vertical="center" wrapText="1"/>
    </xf>
    <xf numFmtId="180" fontId="11" fillId="0" borderId="4" xfId="51" applyNumberFormat="1" applyFont="1" applyFill="1" applyBorder="1" applyAlignment="1">
      <alignment horizontal="center" vertical="center" wrapText="1"/>
    </xf>
    <xf numFmtId="41" fontId="11" fillId="0" borderId="4" xfId="49" applyNumberFormat="1" applyFont="1" applyFill="1" applyBorder="1" applyAlignment="1">
      <alignment horizontal="center" vertical="center" wrapText="1"/>
    </xf>
    <xf numFmtId="177" fontId="11" fillId="0" borderId="4" xfId="49" applyNumberFormat="1" applyFont="1" applyFill="1" applyBorder="1" applyAlignment="1">
      <alignment horizontal="center" vertical="center" wrapText="1"/>
    </xf>
    <xf numFmtId="41" fontId="11" fillId="0" borderId="4" xfId="49" applyNumberFormat="1" applyFont="1" applyFill="1" applyBorder="1" applyAlignment="1">
      <alignment vertical="center" wrapText="1"/>
    </xf>
    <xf numFmtId="180" fontId="11" fillId="0" borderId="4" xfId="49" applyNumberFormat="1" applyFont="1" applyFill="1" applyBorder="1" applyAlignment="1">
      <alignment horizontal="center" vertical="center" wrapText="1"/>
    </xf>
    <xf numFmtId="0" fontId="12" fillId="0" borderId="4" xfId="49" applyFont="1" applyFill="1" applyBorder="1" applyAlignment="1">
      <alignment horizontal="center" vertical="center" wrapText="1"/>
    </xf>
    <xf numFmtId="178" fontId="12" fillId="0" borderId="4" xfId="50" applyNumberFormat="1" applyFont="1" applyFill="1" applyBorder="1" applyAlignment="1">
      <alignment horizontal="center" vertical="center" wrapText="1"/>
    </xf>
    <xf numFmtId="178" fontId="12" fillId="0" borderId="4" xfId="51" applyNumberFormat="1" applyFont="1" applyFill="1" applyBorder="1" applyAlignment="1">
      <alignment horizontal="center" vertical="center" wrapText="1"/>
    </xf>
    <xf numFmtId="43" fontId="12" fillId="0" borderId="4" xfId="49" applyNumberFormat="1" applyFont="1" applyFill="1" applyBorder="1" applyAlignment="1">
      <alignment horizontal="center" vertical="center" wrapText="1"/>
    </xf>
    <xf numFmtId="178" fontId="12" fillId="0" borderId="4" xfId="49" applyNumberFormat="1" applyFont="1" applyFill="1" applyBorder="1" applyAlignment="1">
      <alignment horizontal="center" vertical="center" wrapText="1"/>
    </xf>
    <xf numFmtId="178" fontId="12" fillId="0" borderId="4" xfId="49" applyNumberFormat="1" applyFont="1" applyFill="1" applyBorder="1" applyAlignment="1">
      <alignment horizontal="right" vertical="center" wrapText="1"/>
    </xf>
    <xf numFmtId="0" fontId="12" fillId="0" borderId="4" xfId="49" applyNumberFormat="1" applyFont="1" applyFill="1" applyBorder="1" applyAlignment="1">
      <alignment horizontal="center" vertical="center" wrapText="1"/>
    </xf>
    <xf numFmtId="43" fontId="11" fillId="0" borderId="4" xfId="49" applyNumberFormat="1" applyFont="1" applyFill="1" applyBorder="1" applyAlignment="1">
      <alignment horizontal="center" vertical="center" wrapText="1"/>
    </xf>
    <xf numFmtId="0" fontId="11" fillId="0" borderId="4" xfId="49" applyNumberFormat="1" applyFont="1" applyFill="1" applyBorder="1" applyAlignment="1">
      <alignment horizontal="center" vertical="center" wrapText="1"/>
    </xf>
    <xf numFmtId="178" fontId="11" fillId="0" borderId="4" xfId="49" applyNumberFormat="1" applyFont="1" applyFill="1" applyBorder="1" applyAlignment="1">
      <alignment horizontal="center" vertical="center" wrapText="1"/>
    </xf>
    <xf numFmtId="41" fontId="11" fillId="0" borderId="0" xfId="49" applyNumberFormat="1" applyFont="1" applyFill="1" applyBorder="1" applyAlignment="1">
      <alignment vertical="center" wrapText="1"/>
    </xf>
    <xf numFmtId="0" fontId="12" fillId="0" borderId="4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vertical="center" wrapText="1"/>
    </xf>
    <xf numFmtId="43" fontId="9" fillId="0" borderId="0" xfId="49" applyNumberFormat="1" applyFont="1" applyFill="1" applyAlignment="1">
      <alignment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货币 2" xfId="50"/>
    <cellStyle name="千位分隔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C113"/>
  <sheetViews>
    <sheetView tabSelected="1" zoomScale="70" zoomScaleNormal="70" zoomScaleSheetLayoutView="70" workbookViewId="0">
      <pane xSplit="2" ySplit="3" topLeftCell="C4" activePane="bottomRight" state="frozen"/>
      <selection/>
      <selection pane="topRight"/>
      <selection pane="bottomLeft"/>
      <selection pane="bottomRight" activeCell="A111" sqref="A111:AB111"/>
    </sheetView>
  </sheetViews>
  <sheetFormatPr defaultColWidth="7.41666666666667" defaultRowHeight="15"/>
  <cols>
    <col min="1" max="1" width="5.91666666666667" style="47" customWidth="1"/>
    <col min="2" max="2" width="21" style="47" customWidth="1"/>
    <col min="3" max="4" width="7" style="47" customWidth="1"/>
    <col min="5" max="5" width="17.1666666666667" style="47" customWidth="1"/>
    <col min="6" max="6" width="27.8333333333333" style="47" customWidth="1"/>
    <col min="7" max="7" width="7" style="47" customWidth="1"/>
    <col min="8" max="8" width="10.1666666666667" style="47" customWidth="1"/>
    <col min="9" max="9" width="19.8333333333333" style="47" customWidth="1"/>
    <col min="10" max="10" width="7" style="47" customWidth="1"/>
    <col min="11" max="11" width="12.5833333333333" style="47" customWidth="1"/>
    <col min="12" max="12" width="29.8333333333333" style="47" customWidth="1"/>
    <col min="13" max="13" width="7" style="47" customWidth="1"/>
    <col min="14" max="14" width="15" style="47" customWidth="1"/>
    <col min="15" max="15" width="30.5" style="47" customWidth="1"/>
    <col min="16" max="16" width="7" style="47" customWidth="1"/>
    <col min="17" max="17" width="9.16666666666667" style="47" customWidth="1"/>
    <col min="18" max="18" width="17.3333333333333" style="47" customWidth="1"/>
    <col min="19" max="19" width="21.6583333333333" style="47" customWidth="1"/>
    <col min="20" max="21" width="7" style="47" customWidth="1"/>
    <col min="22" max="22" width="10.9166666666667" style="47" customWidth="1"/>
    <col min="23" max="24" width="7" style="47" customWidth="1"/>
    <col min="25" max="25" width="9.75833333333333" style="47" customWidth="1"/>
    <col min="26" max="26" width="12.5833333333333" style="47" customWidth="1"/>
    <col min="27" max="28" width="7" style="47" customWidth="1"/>
    <col min="29" max="16384" width="7.41666666666667" style="47"/>
  </cols>
  <sheetData>
    <row r="1" ht="21" spans="1:28">
      <c r="A1" s="48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</row>
    <row r="2" spans="1:28">
      <c r="A2" s="49" t="s">
        <v>1</v>
      </c>
      <c r="B2" s="49" t="s">
        <v>2</v>
      </c>
      <c r="C2" s="49" t="s">
        <v>3</v>
      </c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50" t="s">
        <v>4</v>
      </c>
      <c r="Q2" s="50"/>
      <c r="R2" s="51" t="s">
        <v>5</v>
      </c>
      <c r="S2" s="51"/>
      <c r="T2" s="52" t="s">
        <v>6</v>
      </c>
      <c r="U2" s="52"/>
      <c r="V2" s="52"/>
      <c r="W2" s="52"/>
      <c r="X2" s="52"/>
      <c r="Y2" s="52"/>
      <c r="Z2" s="52"/>
      <c r="AA2" s="52"/>
      <c r="AB2" s="52"/>
    </row>
    <row r="3" ht="45" spans="1:28">
      <c r="A3" s="49"/>
      <c r="B3" s="49"/>
      <c r="C3" s="49" t="s">
        <v>7</v>
      </c>
      <c r="D3" s="49" t="s">
        <v>8</v>
      </c>
      <c r="E3" s="49"/>
      <c r="F3" s="49"/>
      <c r="G3" s="49" t="s">
        <v>9</v>
      </c>
      <c r="H3" s="49"/>
      <c r="I3" s="49"/>
      <c r="J3" s="49" t="s">
        <v>10</v>
      </c>
      <c r="K3" s="53"/>
      <c r="L3" s="49"/>
      <c r="M3" s="49" t="s">
        <v>11</v>
      </c>
      <c r="N3" s="49"/>
      <c r="O3" s="49"/>
      <c r="P3" s="50" t="s">
        <v>12</v>
      </c>
      <c r="Q3" s="50" t="s">
        <v>13</v>
      </c>
      <c r="R3" s="51" t="s">
        <v>14</v>
      </c>
      <c r="S3" s="51" t="s">
        <v>15</v>
      </c>
      <c r="T3" s="52" t="s">
        <v>16</v>
      </c>
      <c r="U3" s="52"/>
      <c r="V3" s="52" t="s">
        <v>17</v>
      </c>
      <c r="W3" s="52" t="s">
        <v>18</v>
      </c>
      <c r="X3" s="52"/>
      <c r="Y3" s="52" t="s">
        <v>19</v>
      </c>
      <c r="Z3" s="54"/>
      <c r="AA3" s="52" t="s">
        <v>20</v>
      </c>
      <c r="AB3" s="52"/>
    </row>
    <row r="4" ht="87" customHeight="1" spans="1:28">
      <c r="A4" s="49"/>
      <c r="B4" s="49"/>
      <c r="C4" s="49" t="s">
        <v>21</v>
      </c>
      <c r="D4" s="49" t="s">
        <v>21</v>
      </c>
      <c r="E4" s="49" t="s">
        <v>22</v>
      </c>
      <c r="F4" s="49" t="s">
        <v>23</v>
      </c>
      <c r="G4" s="49" t="s">
        <v>21</v>
      </c>
      <c r="H4" s="49" t="s">
        <v>22</v>
      </c>
      <c r="I4" s="49" t="s">
        <v>23</v>
      </c>
      <c r="J4" s="49" t="s">
        <v>21</v>
      </c>
      <c r="K4" s="49" t="s">
        <v>22</v>
      </c>
      <c r="L4" s="49" t="s">
        <v>23</v>
      </c>
      <c r="M4" s="49" t="s">
        <v>21</v>
      </c>
      <c r="N4" s="49" t="s">
        <v>22</v>
      </c>
      <c r="O4" s="49" t="s">
        <v>23</v>
      </c>
      <c r="P4" s="50"/>
      <c r="Q4" s="50"/>
      <c r="R4" s="51"/>
      <c r="S4" s="51"/>
      <c r="T4" s="52" t="s">
        <v>24</v>
      </c>
      <c r="U4" s="52" t="s">
        <v>25</v>
      </c>
      <c r="V4" s="52"/>
      <c r="W4" s="52" t="s">
        <v>26</v>
      </c>
      <c r="X4" s="52" t="s">
        <v>25</v>
      </c>
      <c r="Y4" s="52" t="s">
        <v>26</v>
      </c>
      <c r="Z4" s="54" t="s">
        <v>25</v>
      </c>
      <c r="AA4" s="52" t="s">
        <v>26</v>
      </c>
      <c r="AB4" s="52" t="s">
        <v>25</v>
      </c>
    </row>
    <row r="5" s="16" customFormat="1" ht="17" customHeight="1" spans="1:28">
      <c r="A5" s="49" t="s">
        <v>27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55"/>
      <c r="Q5" s="55"/>
      <c r="R5" s="52"/>
      <c r="S5" s="52"/>
      <c r="T5" s="52"/>
      <c r="U5" s="52"/>
      <c r="V5" s="52"/>
      <c r="W5" s="52"/>
      <c r="X5" s="52"/>
      <c r="Y5" s="52"/>
      <c r="Z5" s="52"/>
      <c r="AA5" s="52"/>
      <c r="AB5" s="49"/>
    </row>
    <row r="6" ht="153" customHeight="1" spans="1:28">
      <c r="A6" s="56">
        <v>1</v>
      </c>
      <c r="B6" s="56" t="s">
        <v>28</v>
      </c>
      <c r="C6" s="57">
        <v>0</v>
      </c>
      <c r="D6" s="58">
        <v>0</v>
      </c>
      <c r="E6" s="59">
        <v>0</v>
      </c>
      <c r="F6" s="59" t="s">
        <v>29</v>
      </c>
      <c r="G6" s="60">
        <v>0</v>
      </c>
      <c r="H6" s="59">
        <v>0</v>
      </c>
      <c r="I6" s="59" t="s">
        <v>29</v>
      </c>
      <c r="J6" s="60">
        <v>30</v>
      </c>
      <c r="K6" s="59">
        <v>43.6779903794</v>
      </c>
      <c r="L6" s="59" t="s">
        <v>30</v>
      </c>
      <c r="M6" s="61">
        <v>5</v>
      </c>
      <c r="N6" s="59">
        <v>1555.3466315919</v>
      </c>
      <c r="O6" s="59" t="s">
        <v>31</v>
      </c>
      <c r="P6" s="58">
        <v>18</v>
      </c>
      <c r="Q6" s="58">
        <v>95</v>
      </c>
      <c r="R6" s="59">
        <v>24.53</v>
      </c>
      <c r="S6" s="59">
        <v>4062.91</v>
      </c>
      <c r="T6" s="60">
        <v>0</v>
      </c>
      <c r="U6" s="60">
        <v>0</v>
      </c>
      <c r="V6" s="60">
        <v>0</v>
      </c>
      <c r="W6" s="60">
        <v>0</v>
      </c>
      <c r="X6" s="60">
        <v>0</v>
      </c>
      <c r="Y6" s="60">
        <v>0</v>
      </c>
      <c r="Z6" s="60">
        <v>0</v>
      </c>
      <c r="AA6" s="60">
        <v>0</v>
      </c>
      <c r="AB6" s="60">
        <v>0</v>
      </c>
    </row>
    <row r="7" ht="120" customHeight="1" spans="1:28">
      <c r="A7" s="56">
        <v>2</v>
      </c>
      <c r="B7" s="56" t="s">
        <v>32</v>
      </c>
      <c r="C7" s="57">
        <v>19</v>
      </c>
      <c r="D7" s="58">
        <v>137</v>
      </c>
      <c r="E7" s="59">
        <v>892342.018948771</v>
      </c>
      <c r="F7" s="59" t="s">
        <v>33</v>
      </c>
      <c r="G7" s="60">
        <v>3</v>
      </c>
      <c r="H7" s="59">
        <v>125.01069119</v>
      </c>
      <c r="I7" s="59" t="s">
        <v>34</v>
      </c>
      <c r="J7" s="60">
        <v>8</v>
      </c>
      <c r="K7" s="59">
        <v>137.3872238998</v>
      </c>
      <c r="L7" s="59" t="s">
        <v>35</v>
      </c>
      <c r="M7" s="61">
        <v>30</v>
      </c>
      <c r="N7" s="59">
        <v>149182.746769123</v>
      </c>
      <c r="O7" s="59" t="s">
        <v>36</v>
      </c>
      <c r="P7" s="58">
        <v>245</v>
      </c>
      <c r="Q7" s="58">
        <v>1788</v>
      </c>
      <c r="R7" s="59">
        <v>243832.05</v>
      </c>
      <c r="S7" s="59">
        <v>595539.37</v>
      </c>
      <c r="T7" s="60">
        <v>0</v>
      </c>
      <c r="U7" s="60">
        <v>0</v>
      </c>
      <c r="V7" s="60">
        <v>0</v>
      </c>
      <c r="W7" s="60">
        <v>0</v>
      </c>
      <c r="X7" s="60">
        <v>0</v>
      </c>
      <c r="Y7" s="60">
        <v>0</v>
      </c>
      <c r="Z7" s="60">
        <v>0</v>
      </c>
      <c r="AA7" s="60">
        <v>0</v>
      </c>
      <c r="AB7" s="60">
        <v>0</v>
      </c>
    </row>
    <row r="8" ht="104" customHeight="1" spans="1:28">
      <c r="A8" s="56">
        <v>3</v>
      </c>
      <c r="B8" s="56" t="s">
        <v>37</v>
      </c>
      <c r="C8" s="57">
        <v>0</v>
      </c>
      <c r="D8" s="58">
        <v>3</v>
      </c>
      <c r="E8" s="59">
        <v>2577.8141314258</v>
      </c>
      <c r="F8" s="59" t="s">
        <v>38</v>
      </c>
      <c r="G8" s="60">
        <v>0</v>
      </c>
      <c r="H8" s="59">
        <v>0</v>
      </c>
      <c r="I8" s="59" t="s">
        <v>29</v>
      </c>
      <c r="J8" s="60">
        <v>18</v>
      </c>
      <c r="K8" s="59">
        <v>33.4573582057</v>
      </c>
      <c r="L8" s="59" t="s">
        <v>39</v>
      </c>
      <c r="M8" s="61">
        <v>5</v>
      </c>
      <c r="N8" s="59">
        <v>1137.9795188562</v>
      </c>
      <c r="O8" s="59" t="s">
        <v>40</v>
      </c>
      <c r="P8" s="58">
        <v>20</v>
      </c>
      <c r="Q8" s="58">
        <v>91</v>
      </c>
      <c r="R8" s="59">
        <v>985</v>
      </c>
      <c r="S8" s="59">
        <v>3072</v>
      </c>
      <c r="T8" s="60">
        <v>0</v>
      </c>
      <c r="U8" s="60">
        <v>0</v>
      </c>
      <c r="V8" s="60">
        <v>0</v>
      </c>
      <c r="W8" s="60">
        <v>1</v>
      </c>
      <c r="X8" s="60">
        <v>2</v>
      </c>
      <c r="Y8" s="60">
        <v>0</v>
      </c>
      <c r="Z8" s="60">
        <v>0</v>
      </c>
      <c r="AA8" s="60">
        <v>0</v>
      </c>
      <c r="AB8" s="60">
        <v>0</v>
      </c>
    </row>
    <row r="9" ht="217" customHeight="1" spans="1:28">
      <c r="A9" s="56">
        <v>4</v>
      </c>
      <c r="B9" s="56" t="s">
        <v>41</v>
      </c>
      <c r="C9" s="57">
        <v>0</v>
      </c>
      <c r="D9" s="58">
        <v>59</v>
      </c>
      <c r="E9" s="59">
        <v>3124.6623422485</v>
      </c>
      <c r="F9" s="59" t="s">
        <v>42</v>
      </c>
      <c r="G9" s="60">
        <v>4</v>
      </c>
      <c r="H9" s="59">
        <v>19.95</v>
      </c>
      <c r="I9" s="59" t="s">
        <v>43</v>
      </c>
      <c r="J9" s="60">
        <v>47</v>
      </c>
      <c r="K9" s="59">
        <v>219.97</v>
      </c>
      <c r="L9" s="59" t="s">
        <v>44</v>
      </c>
      <c r="M9" s="61">
        <v>1</v>
      </c>
      <c r="N9" s="59">
        <v>450.1991032795</v>
      </c>
      <c r="O9" s="59" t="s">
        <v>45</v>
      </c>
      <c r="P9" s="58">
        <v>37</v>
      </c>
      <c r="Q9" s="58">
        <v>130</v>
      </c>
      <c r="R9" s="59">
        <v>33287.19</v>
      </c>
      <c r="S9" s="59">
        <v>54909.97</v>
      </c>
      <c r="T9" s="60">
        <v>0</v>
      </c>
      <c r="U9" s="60">
        <v>0</v>
      </c>
      <c r="V9" s="60">
        <v>0</v>
      </c>
      <c r="W9" s="60">
        <v>0</v>
      </c>
      <c r="X9" s="60">
        <v>0</v>
      </c>
      <c r="Y9" s="60">
        <v>0</v>
      </c>
      <c r="Z9" s="60">
        <v>0</v>
      </c>
      <c r="AA9" s="60">
        <v>0</v>
      </c>
      <c r="AB9" s="60">
        <v>0</v>
      </c>
    </row>
    <row r="10" ht="128" customHeight="1" spans="1:28">
      <c r="A10" s="56">
        <v>5</v>
      </c>
      <c r="B10" s="56" t="s">
        <v>46</v>
      </c>
      <c r="C10" s="57">
        <v>0</v>
      </c>
      <c r="D10" s="58">
        <v>0</v>
      </c>
      <c r="E10" s="59">
        <v>0</v>
      </c>
      <c r="F10" s="59" t="s">
        <v>29</v>
      </c>
      <c r="G10" s="60">
        <v>0</v>
      </c>
      <c r="H10" s="59">
        <v>0</v>
      </c>
      <c r="I10" s="59" t="s">
        <v>29</v>
      </c>
      <c r="J10" s="60">
        <v>19</v>
      </c>
      <c r="K10" s="59">
        <v>7.9345005773</v>
      </c>
      <c r="L10" s="59" t="s">
        <v>47</v>
      </c>
      <c r="M10" s="61">
        <v>0</v>
      </c>
      <c r="N10" s="59">
        <v>0</v>
      </c>
      <c r="O10" s="59" t="s">
        <v>29</v>
      </c>
      <c r="P10" s="58">
        <v>18</v>
      </c>
      <c r="Q10" s="58">
        <v>93</v>
      </c>
      <c r="R10" s="59">
        <v>237.69</v>
      </c>
      <c r="S10" s="59">
        <v>9824.68</v>
      </c>
      <c r="T10" s="60">
        <v>0</v>
      </c>
      <c r="U10" s="60">
        <v>0</v>
      </c>
      <c r="V10" s="60">
        <v>0</v>
      </c>
      <c r="W10" s="60">
        <v>0</v>
      </c>
      <c r="X10" s="60">
        <v>0</v>
      </c>
      <c r="Y10" s="60">
        <v>0</v>
      </c>
      <c r="Z10" s="60">
        <v>0</v>
      </c>
      <c r="AA10" s="60">
        <v>0</v>
      </c>
      <c r="AB10" s="60">
        <v>0</v>
      </c>
    </row>
    <row r="11" ht="103" customHeight="1" spans="1:28">
      <c r="A11" s="56">
        <v>6</v>
      </c>
      <c r="B11" s="56" t="s">
        <v>48</v>
      </c>
      <c r="C11" s="57">
        <v>0</v>
      </c>
      <c r="D11" s="58">
        <v>1</v>
      </c>
      <c r="E11" s="59">
        <v>62.773435495</v>
      </c>
      <c r="F11" s="59" t="s">
        <v>49</v>
      </c>
      <c r="G11" s="60">
        <v>1</v>
      </c>
      <c r="H11" s="59">
        <v>5.1644956911</v>
      </c>
      <c r="I11" s="59" t="s">
        <v>49</v>
      </c>
      <c r="J11" s="60">
        <v>11</v>
      </c>
      <c r="K11" s="59">
        <v>29.3139425055</v>
      </c>
      <c r="L11" s="59" t="s">
        <v>50</v>
      </c>
      <c r="M11" s="61">
        <v>2</v>
      </c>
      <c r="N11" s="59">
        <v>5294.0681990437</v>
      </c>
      <c r="O11" s="59" t="s">
        <v>51</v>
      </c>
      <c r="P11" s="58">
        <v>55</v>
      </c>
      <c r="Q11" s="58">
        <v>254</v>
      </c>
      <c r="R11" s="59">
        <v>821.65</v>
      </c>
      <c r="S11" s="59">
        <v>25559.94</v>
      </c>
      <c r="T11" s="60">
        <v>0</v>
      </c>
      <c r="U11" s="60">
        <v>0</v>
      </c>
      <c r="V11" s="60">
        <v>0</v>
      </c>
      <c r="W11" s="60">
        <v>0</v>
      </c>
      <c r="X11" s="60">
        <v>0</v>
      </c>
      <c r="Y11" s="60">
        <v>0</v>
      </c>
      <c r="Z11" s="60">
        <v>0</v>
      </c>
      <c r="AA11" s="60">
        <v>0</v>
      </c>
      <c r="AB11" s="60">
        <v>0</v>
      </c>
    </row>
    <row r="12" ht="30" spans="1:28">
      <c r="A12" s="56">
        <v>7</v>
      </c>
      <c r="B12" s="56" t="s">
        <v>52</v>
      </c>
      <c r="C12" s="57">
        <v>0</v>
      </c>
      <c r="D12" s="58">
        <v>0</v>
      </c>
      <c r="E12" s="59">
        <v>0</v>
      </c>
      <c r="F12" s="59" t="s">
        <v>29</v>
      </c>
      <c r="G12" s="60">
        <v>0</v>
      </c>
      <c r="H12" s="59">
        <v>0</v>
      </c>
      <c r="I12" s="59" t="s">
        <v>29</v>
      </c>
      <c r="J12" s="60">
        <v>0</v>
      </c>
      <c r="K12" s="59">
        <v>0</v>
      </c>
      <c r="L12" s="59" t="s">
        <v>29</v>
      </c>
      <c r="M12" s="61">
        <v>3</v>
      </c>
      <c r="N12" s="59">
        <v>2843.5523771497</v>
      </c>
      <c r="O12" s="59" t="s">
        <v>53</v>
      </c>
      <c r="P12" s="58">
        <v>2</v>
      </c>
      <c r="Q12" s="58">
        <v>7</v>
      </c>
      <c r="R12" s="59">
        <v>370.75</v>
      </c>
      <c r="S12" s="59">
        <v>1054.81</v>
      </c>
      <c r="T12" s="60">
        <v>0</v>
      </c>
      <c r="U12" s="60">
        <v>0</v>
      </c>
      <c r="V12" s="60">
        <v>0</v>
      </c>
      <c r="W12" s="60">
        <v>0</v>
      </c>
      <c r="X12" s="60">
        <v>0</v>
      </c>
      <c r="Y12" s="60">
        <v>0</v>
      </c>
      <c r="Z12" s="60">
        <v>0</v>
      </c>
      <c r="AA12" s="60">
        <v>0</v>
      </c>
      <c r="AB12" s="60">
        <v>0</v>
      </c>
    </row>
    <row r="13" ht="87" customHeight="1" spans="1:28">
      <c r="A13" s="56">
        <v>8</v>
      </c>
      <c r="B13" s="56" t="s">
        <v>54</v>
      </c>
      <c r="C13" s="57">
        <v>0</v>
      </c>
      <c r="D13" s="58">
        <v>0</v>
      </c>
      <c r="E13" s="59">
        <v>0</v>
      </c>
      <c r="F13" s="59" t="s">
        <v>29</v>
      </c>
      <c r="G13" s="60">
        <v>0</v>
      </c>
      <c r="H13" s="59">
        <v>0</v>
      </c>
      <c r="I13" s="59" t="s">
        <v>29</v>
      </c>
      <c r="J13" s="60">
        <v>3</v>
      </c>
      <c r="K13" s="59">
        <v>1.5385726304</v>
      </c>
      <c r="L13" s="59" t="s">
        <v>55</v>
      </c>
      <c r="M13" s="61">
        <v>0</v>
      </c>
      <c r="N13" s="59">
        <v>0</v>
      </c>
      <c r="O13" s="59" t="s">
        <v>29</v>
      </c>
      <c r="P13" s="58">
        <v>2</v>
      </c>
      <c r="Q13" s="58">
        <v>3</v>
      </c>
      <c r="R13" s="59">
        <v>33.02</v>
      </c>
      <c r="S13" s="59">
        <v>203.2</v>
      </c>
      <c r="T13" s="60">
        <v>0</v>
      </c>
      <c r="U13" s="60">
        <v>0</v>
      </c>
      <c r="V13" s="60">
        <v>0</v>
      </c>
      <c r="W13" s="60">
        <v>0</v>
      </c>
      <c r="X13" s="60">
        <v>0</v>
      </c>
      <c r="Y13" s="60">
        <v>0</v>
      </c>
      <c r="Z13" s="60">
        <v>0</v>
      </c>
      <c r="AA13" s="60">
        <v>0</v>
      </c>
      <c r="AB13" s="60">
        <v>0</v>
      </c>
    </row>
    <row r="14" ht="106" customHeight="1" spans="1:28">
      <c r="A14" s="56">
        <v>9</v>
      </c>
      <c r="B14" s="56" t="s">
        <v>56</v>
      </c>
      <c r="C14" s="57">
        <v>0</v>
      </c>
      <c r="D14" s="58">
        <v>0</v>
      </c>
      <c r="E14" s="59">
        <v>0</v>
      </c>
      <c r="F14" s="59" t="s">
        <v>29</v>
      </c>
      <c r="G14" s="60">
        <v>0</v>
      </c>
      <c r="H14" s="59">
        <v>0</v>
      </c>
      <c r="I14" s="59" t="s">
        <v>29</v>
      </c>
      <c r="J14" s="60">
        <v>5</v>
      </c>
      <c r="K14" s="59">
        <v>25.8479332994</v>
      </c>
      <c r="L14" s="59" t="s">
        <v>57</v>
      </c>
      <c r="M14" s="61">
        <v>24</v>
      </c>
      <c r="N14" s="59">
        <v>10962.1468235203</v>
      </c>
      <c r="O14" s="59" t="s">
        <v>58</v>
      </c>
      <c r="P14" s="58">
        <v>15</v>
      </c>
      <c r="Q14" s="58">
        <v>70</v>
      </c>
      <c r="R14" s="59">
        <v>2462.62</v>
      </c>
      <c r="S14" s="59">
        <v>5008.7</v>
      </c>
      <c r="T14" s="60">
        <v>0</v>
      </c>
      <c r="U14" s="60">
        <v>0</v>
      </c>
      <c r="V14" s="60">
        <v>0</v>
      </c>
      <c r="W14" s="60">
        <v>1</v>
      </c>
      <c r="X14" s="60">
        <v>3</v>
      </c>
      <c r="Y14" s="60">
        <v>0</v>
      </c>
      <c r="Z14" s="60">
        <v>0</v>
      </c>
      <c r="AA14" s="60">
        <v>0</v>
      </c>
      <c r="AB14" s="60">
        <v>0</v>
      </c>
    </row>
    <row r="15" ht="145" customHeight="1" spans="1:28">
      <c r="A15" s="56">
        <v>10</v>
      </c>
      <c r="B15" s="56" t="s">
        <v>59</v>
      </c>
      <c r="C15" s="57">
        <v>0</v>
      </c>
      <c r="D15" s="58">
        <v>21</v>
      </c>
      <c r="E15" s="59">
        <v>1517.5660279951</v>
      </c>
      <c r="F15" s="59" t="s">
        <v>60</v>
      </c>
      <c r="G15" s="60">
        <v>1</v>
      </c>
      <c r="H15" s="59">
        <v>2.6351056885</v>
      </c>
      <c r="I15" s="59" t="s">
        <v>49</v>
      </c>
      <c r="J15" s="60">
        <v>107</v>
      </c>
      <c r="K15" s="59">
        <v>427.1663880589</v>
      </c>
      <c r="L15" s="59" t="s">
        <v>61</v>
      </c>
      <c r="M15" s="61">
        <v>62</v>
      </c>
      <c r="N15" s="59">
        <v>41204.5934741445</v>
      </c>
      <c r="O15" s="59" t="s">
        <v>62</v>
      </c>
      <c r="P15" s="58">
        <v>100</v>
      </c>
      <c r="Q15" s="58">
        <v>433</v>
      </c>
      <c r="R15" s="59">
        <v>4236.42</v>
      </c>
      <c r="S15" s="59">
        <v>86273.58</v>
      </c>
      <c r="T15" s="60">
        <v>1</v>
      </c>
      <c r="U15" s="60">
        <v>2</v>
      </c>
      <c r="V15" s="60">
        <v>0</v>
      </c>
      <c r="W15" s="60">
        <v>2</v>
      </c>
      <c r="X15" s="60">
        <v>6</v>
      </c>
      <c r="Y15" s="60">
        <v>0</v>
      </c>
      <c r="Z15" s="60">
        <v>0</v>
      </c>
      <c r="AA15" s="60">
        <v>1</v>
      </c>
      <c r="AB15" s="60">
        <v>2</v>
      </c>
    </row>
    <row r="16" ht="125" customHeight="1" spans="1:28">
      <c r="A16" s="56">
        <v>11</v>
      </c>
      <c r="B16" s="56" t="s">
        <v>63</v>
      </c>
      <c r="C16" s="57">
        <v>0</v>
      </c>
      <c r="D16" s="58">
        <v>0</v>
      </c>
      <c r="E16" s="59">
        <v>0</v>
      </c>
      <c r="F16" s="59" t="s">
        <v>29</v>
      </c>
      <c r="G16" s="60">
        <v>0</v>
      </c>
      <c r="H16" s="59">
        <v>0</v>
      </c>
      <c r="I16" s="59" t="s">
        <v>29</v>
      </c>
      <c r="J16" s="60">
        <v>14</v>
      </c>
      <c r="K16" s="59">
        <v>16.0200367343</v>
      </c>
      <c r="L16" s="59" t="s">
        <v>64</v>
      </c>
      <c r="M16" s="61">
        <v>1</v>
      </c>
      <c r="N16" s="59">
        <v>54.3020776763</v>
      </c>
      <c r="O16" s="59" t="s">
        <v>65</v>
      </c>
      <c r="P16" s="58">
        <v>2</v>
      </c>
      <c r="Q16" s="58">
        <v>9</v>
      </c>
      <c r="R16" s="59">
        <v>406.67</v>
      </c>
      <c r="S16" s="59">
        <v>775.66</v>
      </c>
      <c r="T16" s="60">
        <v>0</v>
      </c>
      <c r="U16" s="60">
        <v>0</v>
      </c>
      <c r="V16" s="60">
        <v>0</v>
      </c>
      <c r="W16" s="60">
        <v>1</v>
      </c>
      <c r="X16" s="60">
        <v>2</v>
      </c>
      <c r="Y16" s="60">
        <v>0</v>
      </c>
      <c r="Z16" s="60">
        <v>0</v>
      </c>
      <c r="AA16" s="60">
        <v>0</v>
      </c>
      <c r="AB16" s="60">
        <v>0</v>
      </c>
    </row>
    <row r="17" ht="92" customHeight="1" spans="1:28">
      <c r="A17" s="56">
        <v>12</v>
      </c>
      <c r="B17" s="56" t="s">
        <v>66</v>
      </c>
      <c r="C17" s="57">
        <v>0</v>
      </c>
      <c r="D17" s="58">
        <v>0</v>
      </c>
      <c r="E17" s="59">
        <v>0</v>
      </c>
      <c r="F17" s="59" t="s">
        <v>29</v>
      </c>
      <c r="G17" s="60">
        <v>1</v>
      </c>
      <c r="H17" s="59">
        <v>0.5642538109</v>
      </c>
      <c r="I17" s="59" t="s">
        <v>49</v>
      </c>
      <c r="J17" s="60">
        <v>6</v>
      </c>
      <c r="K17" s="59">
        <v>1.0548983824</v>
      </c>
      <c r="L17" s="59" t="s">
        <v>67</v>
      </c>
      <c r="M17" s="61">
        <v>0</v>
      </c>
      <c r="N17" s="59">
        <v>0</v>
      </c>
      <c r="O17" s="59" t="s">
        <v>29</v>
      </c>
      <c r="P17" s="58">
        <v>2</v>
      </c>
      <c r="Q17" s="58">
        <v>9</v>
      </c>
      <c r="R17" s="59">
        <v>199.91</v>
      </c>
      <c r="S17" s="59">
        <v>610.76</v>
      </c>
      <c r="T17" s="60">
        <v>0</v>
      </c>
      <c r="U17" s="60">
        <v>0</v>
      </c>
      <c r="V17" s="60">
        <v>0</v>
      </c>
      <c r="W17" s="60">
        <v>0</v>
      </c>
      <c r="X17" s="60">
        <v>0</v>
      </c>
      <c r="Y17" s="60">
        <v>0</v>
      </c>
      <c r="Z17" s="60">
        <v>0</v>
      </c>
      <c r="AA17" s="60">
        <v>0</v>
      </c>
      <c r="AB17" s="60">
        <v>0</v>
      </c>
    </row>
    <row r="18" ht="107" customHeight="1" spans="1:28">
      <c r="A18" s="56">
        <v>13</v>
      </c>
      <c r="B18" s="56" t="s">
        <v>68</v>
      </c>
      <c r="C18" s="57">
        <v>0</v>
      </c>
      <c r="D18" s="58">
        <v>0</v>
      </c>
      <c r="E18" s="59">
        <v>0</v>
      </c>
      <c r="F18" s="59" t="s">
        <v>29</v>
      </c>
      <c r="G18" s="60">
        <v>3</v>
      </c>
      <c r="H18" s="59">
        <v>11.0721135419</v>
      </c>
      <c r="I18" s="59" t="s">
        <v>34</v>
      </c>
      <c r="J18" s="60">
        <v>150</v>
      </c>
      <c r="K18" s="59">
        <v>278.4643199727</v>
      </c>
      <c r="L18" s="59" t="s">
        <v>69</v>
      </c>
      <c r="M18" s="61">
        <v>22</v>
      </c>
      <c r="N18" s="59">
        <v>7574.3561114596</v>
      </c>
      <c r="O18" s="59" t="s">
        <v>70</v>
      </c>
      <c r="P18" s="58">
        <v>52</v>
      </c>
      <c r="Q18" s="58">
        <v>255</v>
      </c>
      <c r="R18" s="59">
        <v>6467.64</v>
      </c>
      <c r="S18" s="59">
        <v>23298.59</v>
      </c>
      <c r="T18" s="60">
        <v>0</v>
      </c>
      <c r="U18" s="60">
        <v>0</v>
      </c>
      <c r="V18" s="60">
        <v>0</v>
      </c>
      <c r="W18" s="60">
        <v>0</v>
      </c>
      <c r="X18" s="60">
        <v>0</v>
      </c>
      <c r="Y18" s="60">
        <v>0</v>
      </c>
      <c r="Z18" s="60">
        <v>0</v>
      </c>
      <c r="AA18" s="60">
        <v>0</v>
      </c>
      <c r="AB18" s="60">
        <v>0</v>
      </c>
    </row>
    <row r="19" ht="30" spans="1:28">
      <c r="A19" s="56">
        <v>14</v>
      </c>
      <c r="B19" s="56" t="s">
        <v>71</v>
      </c>
      <c r="C19" s="57">
        <v>0</v>
      </c>
      <c r="D19" s="58">
        <v>0</v>
      </c>
      <c r="E19" s="59">
        <v>0</v>
      </c>
      <c r="F19" s="59" t="s">
        <v>29</v>
      </c>
      <c r="G19" s="60">
        <v>0</v>
      </c>
      <c r="H19" s="59">
        <v>0</v>
      </c>
      <c r="I19" s="59" t="s">
        <v>29</v>
      </c>
      <c r="J19" s="60">
        <v>0</v>
      </c>
      <c r="K19" s="59">
        <v>0</v>
      </c>
      <c r="L19" s="59" t="s">
        <v>29</v>
      </c>
      <c r="M19" s="61">
        <v>4</v>
      </c>
      <c r="N19" s="59">
        <v>2101.3640836577</v>
      </c>
      <c r="O19" s="59" t="s">
        <v>72</v>
      </c>
      <c r="P19" s="58">
        <v>30</v>
      </c>
      <c r="Q19" s="58">
        <v>208</v>
      </c>
      <c r="R19" s="59">
        <v>16</v>
      </c>
      <c r="S19" s="59">
        <v>32120.53</v>
      </c>
      <c r="T19" s="60">
        <v>0</v>
      </c>
      <c r="U19" s="60">
        <v>0</v>
      </c>
      <c r="V19" s="60">
        <v>0</v>
      </c>
      <c r="W19" s="60">
        <v>0</v>
      </c>
      <c r="X19" s="60">
        <v>0</v>
      </c>
      <c r="Y19" s="60">
        <v>0</v>
      </c>
      <c r="Z19" s="60">
        <v>0</v>
      </c>
      <c r="AA19" s="60">
        <v>0</v>
      </c>
      <c r="AB19" s="60">
        <v>0</v>
      </c>
    </row>
    <row r="20" ht="147" customHeight="1" spans="1:28">
      <c r="A20" s="56">
        <v>15</v>
      </c>
      <c r="B20" s="56" t="s">
        <v>73</v>
      </c>
      <c r="C20" s="57">
        <v>16</v>
      </c>
      <c r="D20" s="58">
        <v>98</v>
      </c>
      <c r="E20" s="59">
        <v>1117158.73658623</v>
      </c>
      <c r="F20" s="59" t="s">
        <v>74</v>
      </c>
      <c r="G20" s="60">
        <v>1</v>
      </c>
      <c r="H20" s="59">
        <v>8.797716946</v>
      </c>
      <c r="I20" s="59" t="s">
        <v>75</v>
      </c>
      <c r="J20" s="60">
        <v>6</v>
      </c>
      <c r="K20" s="59">
        <v>323.4244964296</v>
      </c>
      <c r="L20" s="59" t="s">
        <v>76</v>
      </c>
      <c r="M20" s="61">
        <v>12</v>
      </c>
      <c r="N20" s="59">
        <v>125365.089904583</v>
      </c>
      <c r="O20" s="59" t="s">
        <v>77</v>
      </c>
      <c r="P20" s="58">
        <v>234</v>
      </c>
      <c r="Q20" s="58">
        <v>1121</v>
      </c>
      <c r="R20" s="59">
        <v>94617.82</v>
      </c>
      <c r="S20" s="59">
        <v>412480.6</v>
      </c>
      <c r="T20" s="60">
        <v>0</v>
      </c>
      <c r="U20" s="60">
        <v>0</v>
      </c>
      <c r="V20" s="60">
        <v>0</v>
      </c>
      <c r="W20" s="60">
        <v>1</v>
      </c>
      <c r="X20" s="60">
        <v>4</v>
      </c>
      <c r="Y20" s="60">
        <v>0</v>
      </c>
      <c r="Z20" s="60">
        <v>0</v>
      </c>
      <c r="AA20" s="60">
        <v>0</v>
      </c>
      <c r="AB20" s="60">
        <v>0</v>
      </c>
    </row>
    <row r="21" ht="79" customHeight="1" spans="1:28">
      <c r="A21" s="56">
        <v>16</v>
      </c>
      <c r="B21" s="56" t="s">
        <v>78</v>
      </c>
      <c r="C21" s="57">
        <v>0</v>
      </c>
      <c r="D21" s="58">
        <v>3</v>
      </c>
      <c r="E21" s="59">
        <v>136.9969580057</v>
      </c>
      <c r="F21" s="59" t="s">
        <v>79</v>
      </c>
      <c r="G21" s="60">
        <v>0</v>
      </c>
      <c r="H21" s="59">
        <v>0</v>
      </c>
      <c r="I21" s="59" t="s">
        <v>29</v>
      </c>
      <c r="J21" s="60">
        <v>1</v>
      </c>
      <c r="K21" s="59">
        <v>1.0368469299</v>
      </c>
      <c r="L21" s="59" t="s">
        <v>49</v>
      </c>
      <c r="M21" s="61">
        <v>4</v>
      </c>
      <c r="N21" s="59">
        <v>14131.9508710584</v>
      </c>
      <c r="O21" s="59" t="s">
        <v>80</v>
      </c>
      <c r="P21" s="58">
        <v>21</v>
      </c>
      <c r="Q21" s="58">
        <v>113</v>
      </c>
      <c r="R21" s="59">
        <v>285.5</v>
      </c>
      <c r="S21" s="59">
        <v>10170.32</v>
      </c>
      <c r="T21" s="60">
        <v>0</v>
      </c>
      <c r="U21" s="60">
        <v>0</v>
      </c>
      <c r="V21" s="60">
        <v>0</v>
      </c>
      <c r="W21" s="60">
        <v>0</v>
      </c>
      <c r="X21" s="60">
        <v>0</v>
      </c>
      <c r="Y21" s="60">
        <v>0</v>
      </c>
      <c r="Z21" s="60">
        <v>0</v>
      </c>
      <c r="AA21" s="60">
        <v>0</v>
      </c>
      <c r="AB21" s="60">
        <v>0</v>
      </c>
    </row>
    <row r="22" ht="147" customHeight="1" spans="1:28">
      <c r="A22" s="56">
        <v>17</v>
      </c>
      <c r="B22" s="56" t="s">
        <v>81</v>
      </c>
      <c r="C22" s="57">
        <v>40</v>
      </c>
      <c r="D22" s="58">
        <v>437</v>
      </c>
      <c r="E22" s="59">
        <v>77013.97</v>
      </c>
      <c r="F22" s="59" t="s">
        <v>82</v>
      </c>
      <c r="G22" s="60">
        <v>6</v>
      </c>
      <c r="H22" s="59">
        <v>26.81</v>
      </c>
      <c r="I22" s="59" t="s">
        <v>83</v>
      </c>
      <c r="J22" s="60">
        <v>362</v>
      </c>
      <c r="K22" s="59">
        <v>2355.06</v>
      </c>
      <c r="L22" s="59" t="s">
        <v>84</v>
      </c>
      <c r="M22" s="61">
        <v>67</v>
      </c>
      <c r="N22" s="59">
        <v>238910.92</v>
      </c>
      <c r="O22" s="59" t="s">
        <v>85</v>
      </c>
      <c r="P22" s="58">
        <v>270</v>
      </c>
      <c r="Q22" s="58">
        <v>1471</v>
      </c>
      <c r="R22" s="59">
        <v>148905.87</v>
      </c>
      <c r="S22" s="59">
        <v>325333.63</v>
      </c>
      <c r="T22" s="60">
        <v>2</v>
      </c>
      <c r="U22" s="60">
        <v>4</v>
      </c>
      <c r="V22" s="60">
        <v>0</v>
      </c>
      <c r="W22" s="60">
        <v>14</v>
      </c>
      <c r="X22" s="60">
        <v>28</v>
      </c>
      <c r="Y22" s="60">
        <v>0</v>
      </c>
      <c r="Z22" s="60">
        <v>0</v>
      </c>
      <c r="AA22" s="60">
        <v>0</v>
      </c>
      <c r="AB22" s="60">
        <v>2</v>
      </c>
    </row>
    <row r="23" ht="156" customHeight="1" spans="1:28">
      <c r="A23" s="56">
        <v>18</v>
      </c>
      <c r="B23" s="56" t="s">
        <v>86</v>
      </c>
      <c r="C23" s="57">
        <v>12</v>
      </c>
      <c r="D23" s="58">
        <v>203</v>
      </c>
      <c r="E23" s="59">
        <v>29885.1744017931</v>
      </c>
      <c r="F23" s="59" t="s">
        <v>87</v>
      </c>
      <c r="G23" s="60">
        <v>1</v>
      </c>
      <c r="H23" s="59">
        <v>9.2461036658</v>
      </c>
      <c r="I23" s="59" t="s">
        <v>88</v>
      </c>
      <c r="J23" s="60">
        <v>293</v>
      </c>
      <c r="K23" s="59">
        <v>869.6710693746</v>
      </c>
      <c r="L23" s="59" t="s">
        <v>89</v>
      </c>
      <c r="M23" s="61">
        <v>64</v>
      </c>
      <c r="N23" s="59">
        <v>96728.5612344719</v>
      </c>
      <c r="O23" s="59" t="s">
        <v>90</v>
      </c>
      <c r="P23" s="58">
        <v>159</v>
      </c>
      <c r="Q23" s="58">
        <v>971</v>
      </c>
      <c r="R23" s="59">
        <v>45004.99</v>
      </c>
      <c r="S23" s="59">
        <v>158884.86</v>
      </c>
      <c r="T23" s="60">
        <v>3</v>
      </c>
      <c r="U23" s="60">
        <v>6</v>
      </c>
      <c r="V23" s="60">
        <v>0</v>
      </c>
      <c r="W23" s="60">
        <v>4</v>
      </c>
      <c r="X23" s="60">
        <v>10</v>
      </c>
      <c r="Y23" s="60">
        <v>0</v>
      </c>
      <c r="Z23" s="60">
        <v>2</v>
      </c>
      <c r="AA23" s="60">
        <v>2</v>
      </c>
      <c r="AB23" s="60">
        <v>4</v>
      </c>
    </row>
    <row r="24" ht="114" customHeight="1" spans="1:28">
      <c r="A24" s="56">
        <v>19</v>
      </c>
      <c r="B24" s="56" t="s">
        <v>91</v>
      </c>
      <c r="C24" s="57">
        <v>5</v>
      </c>
      <c r="D24" s="58">
        <v>58</v>
      </c>
      <c r="E24" s="59">
        <v>818731.999311244</v>
      </c>
      <c r="F24" s="59" t="s">
        <v>92</v>
      </c>
      <c r="G24" s="60">
        <v>0</v>
      </c>
      <c r="H24" s="59">
        <v>0</v>
      </c>
      <c r="I24" s="59" t="s">
        <v>29</v>
      </c>
      <c r="J24" s="60">
        <v>5</v>
      </c>
      <c r="K24" s="59">
        <v>188.7524431109</v>
      </c>
      <c r="L24" s="59" t="s">
        <v>93</v>
      </c>
      <c r="M24" s="61">
        <v>9</v>
      </c>
      <c r="N24" s="59">
        <v>32965.6549537082</v>
      </c>
      <c r="O24" s="59" t="s">
        <v>94</v>
      </c>
      <c r="P24" s="58">
        <v>213</v>
      </c>
      <c r="Q24" s="58">
        <v>1182</v>
      </c>
      <c r="R24" s="59">
        <v>60231.49</v>
      </c>
      <c r="S24" s="59">
        <v>407516.93</v>
      </c>
      <c r="T24" s="60">
        <v>1</v>
      </c>
      <c r="U24" s="60">
        <v>14</v>
      </c>
      <c r="V24" s="60">
        <v>0</v>
      </c>
      <c r="W24" s="60">
        <v>0</v>
      </c>
      <c r="X24" s="60">
        <v>0</v>
      </c>
      <c r="Y24" s="60">
        <v>0</v>
      </c>
      <c r="Z24" s="60">
        <v>0</v>
      </c>
      <c r="AA24" s="60">
        <v>0</v>
      </c>
      <c r="AB24" s="60">
        <v>0</v>
      </c>
    </row>
    <row r="25" ht="80" customHeight="1" spans="1:28">
      <c r="A25" s="56">
        <v>20</v>
      </c>
      <c r="B25" s="56" t="s">
        <v>95</v>
      </c>
      <c r="C25" s="57">
        <v>0</v>
      </c>
      <c r="D25" s="58">
        <v>0</v>
      </c>
      <c r="E25" s="59">
        <v>0</v>
      </c>
      <c r="F25" s="59" t="s">
        <v>29</v>
      </c>
      <c r="G25" s="60">
        <v>0</v>
      </c>
      <c r="H25" s="59">
        <v>0</v>
      </c>
      <c r="I25" s="59" t="s">
        <v>29</v>
      </c>
      <c r="J25" s="60">
        <v>4</v>
      </c>
      <c r="K25" s="59">
        <v>5.0859572974</v>
      </c>
      <c r="L25" s="59" t="s">
        <v>96</v>
      </c>
      <c r="M25" s="61">
        <v>0</v>
      </c>
      <c r="N25" s="59">
        <v>0</v>
      </c>
      <c r="O25" s="59" t="s">
        <v>29</v>
      </c>
      <c r="P25" s="58">
        <v>2</v>
      </c>
      <c r="Q25" s="58">
        <v>6</v>
      </c>
      <c r="R25" s="59">
        <v>99.11</v>
      </c>
      <c r="S25" s="59">
        <v>444.11</v>
      </c>
      <c r="T25" s="60">
        <v>0</v>
      </c>
      <c r="U25" s="60">
        <v>0</v>
      </c>
      <c r="V25" s="60">
        <v>0</v>
      </c>
      <c r="W25" s="60">
        <v>1</v>
      </c>
      <c r="X25" s="60">
        <v>2</v>
      </c>
      <c r="Y25" s="60">
        <v>0</v>
      </c>
      <c r="Z25" s="60">
        <v>0</v>
      </c>
      <c r="AA25" s="60">
        <v>0</v>
      </c>
      <c r="AB25" s="60">
        <v>0</v>
      </c>
    </row>
    <row r="26" ht="73" customHeight="1" spans="1:28">
      <c r="A26" s="56">
        <v>21</v>
      </c>
      <c r="B26" s="56" t="s">
        <v>97</v>
      </c>
      <c r="C26" s="57">
        <v>0</v>
      </c>
      <c r="D26" s="58">
        <v>0</v>
      </c>
      <c r="E26" s="59">
        <v>0</v>
      </c>
      <c r="F26" s="59" t="s">
        <v>29</v>
      </c>
      <c r="G26" s="60">
        <v>0</v>
      </c>
      <c r="H26" s="59">
        <v>0</v>
      </c>
      <c r="I26" s="59" t="s">
        <v>29</v>
      </c>
      <c r="J26" s="60">
        <v>3</v>
      </c>
      <c r="K26" s="59">
        <v>6.7896737146</v>
      </c>
      <c r="L26" s="59" t="s">
        <v>98</v>
      </c>
      <c r="M26" s="61">
        <v>0</v>
      </c>
      <c r="N26" s="59">
        <v>0</v>
      </c>
      <c r="O26" s="59" t="s">
        <v>29</v>
      </c>
      <c r="P26" s="58">
        <v>2</v>
      </c>
      <c r="Q26" s="58">
        <v>11</v>
      </c>
      <c r="R26" s="59">
        <v>100</v>
      </c>
      <c r="S26" s="59">
        <v>332.49</v>
      </c>
      <c r="T26" s="60">
        <v>0</v>
      </c>
      <c r="U26" s="60">
        <v>0</v>
      </c>
      <c r="V26" s="60">
        <v>0</v>
      </c>
      <c r="W26" s="60">
        <v>0</v>
      </c>
      <c r="X26" s="60">
        <v>0</v>
      </c>
      <c r="Y26" s="60">
        <v>0</v>
      </c>
      <c r="Z26" s="60">
        <v>0</v>
      </c>
      <c r="AA26" s="60">
        <v>0</v>
      </c>
      <c r="AB26" s="60">
        <v>0</v>
      </c>
    </row>
    <row r="27" ht="137" customHeight="1" spans="1:28">
      <c r="A27" s="56">
        <v>22</v>
      </c>
      <c r="B27" s="56" t="s">
        <v>99</v>
      </c>
      <c r="C27" s="57">
        <v>6</v>
      </c>
      <c r="D27" s="58">
        <v>81</v>
      </c>
      <c r="E27" s="59">
        <v>3955.1585777912</v>
      </c>
      <c r="F27" s="59" t="s">
        <v>100</v>
      </c>
      <c r="G27" s="60">
        <v>2</v>
      </c>
      <c r="H27" s="59">
        <v>13.6145070763</v>
      </c>
      <c r="I27" s="59" t="s">
        <v>101</v>
      </c>
      <c r="J27" s="60">
        <v>97</v>
      </c>
      <c r="K27" s="59">
        <v>212.2577503297</v>
      </c>
      <c r="L27" s="59" t="s">
        <v>102</v>
      </c>
      <c r="M27" s="61">
        <v>13</v>
      </c>
      <c r="N27" s="59">
        <v>5716.3288873518</v>
      </c>
      <c r="O27" s="59" t="s">
        <v>103</v>
      </c>
      <c r="P27" s="58">
        <v>58</v>
      </c>
      <c r="Q27" s="58">
        <v>334</v>
      </c>
      <c r="R27" s="59">
        <v>13580.35</v>
      </c>
      <c r="S27" s="59">
        <v>29899.56</v>
      </c>
      <c r="T27" s="60">
        <v>0</v>
      </c>
      <c r="U27" s="60">
        <v>0</v>
      </c>
      <c r="V27" s="60">
        <v>0</v>
      </c>
      <c r="W27" s="60">
        <v>3</v>
      </c>
      <c r="X27" s="60">
        <v>8</v>
      </c>
      <c r="Y27" s="60">
        <v>0</v>
      </c>
      <c r="Z27" s="60">
        <v>0</v>
      </c>
      <c r="AA27" s="60">
        <v>0</v>
      </c>
      <c r="AB27" s="60">
        <v>0</v>
      </c>
    </row>
    <row r="28" ht="57" customHeight="1" spans="1:28">
      <c r="A28" s="56">
        <v>23</v>
      </c>
      <c r="B28" s="56" t="s">
        <v>104</v>
      </c>
      <c r="C28" s="57">
        <v>0</v>
      </c>
      <c r="D28" s="58">
        <v>0</v>
      </c>
      <c r="E28" s="59">
        <v>0</v>
      </c>
      <c r="F28" s="59" t="s">
        <v>29</v>
      </c>
      <c r="G28" s="60">
        <v>0</v>
      </c>
      <c r="H28" s="59">
        <v>0</v>
      </c>
      <c r="I28" s="59" t="s">
        <v>29</v>
      </c>
      <c r="J28" s="60">
        <v>1</v>
      </c>
      <c r="K28" s="59">
        <v>0.1932844855</v>
      </c>
      <c r="L28" s="59" t="s">
        <v>49</v>
      </c>
      <c r="M28" s="61">
        <v>3</v>
      </c>
      <c r="N28" s="59">
        <v>2886.3172863937</v>
      </c>
      <c r="O28" s="59" t="s">
        <v>105</v>
      </c>
      <c r="P28" s="58">
        <v>24</v>
      </c>
      <c r="Q28" s="58">
        <v>129</v>
      </c>
      <c r="R28" s="59">
        <v>311.32</v>
      </c>
      <c r="S28" s="59">
        <v>15789.76</v>
      </c>
      <c r="T28" s="60">
        <v>0</v>
      </c>
      <c r="U28" s="60">
        <v>0</v>
      </c>
      <c r="V28" s="60">
        <v>0</v>
      </c>
      <c r="W28" s="60">
        <v>0</v>
      </c>
      <c r="X28" s="60">
        <v>0</v>
      </c>
      <c r="Y28" s="60">
        <v>0</v>
      </c>
      <c r="Z28" s="60">
        <v>0</v>
      </c>
      <c r="AA28" s="60">
        <v>0</v>
      </c>
      <c r="AB28" s="60">
        <v>0</v>
      </c>
    </row>
    <row r="29" ht="99" customHeight="1" spans="1:28">
      <c r="A29" s="56">
        <v>24</v>
      </c>
      <c r="B29" s="56" t="s">
        <v>106</v>
      </c>
      <c r="C29" s="57">
        <v>0</v>
      </c>
      <c r="D29" s="58">
        <v>2</v>
      </c>
      <c r="E29" s="59">
        <v>13.0302341386</v>
      </c>
      <c r="F29" s="59" t="s">
        <v>107</v>
      </c>
      <c r="G29" s="60">
        <v>0</v>
      </c>
      <c r="H29" s="59">
        <v>0</v>
      </c>
      <c r="I29" s="59" t="s">
        <v>29</v>
      </c>
      <c r="J29" s="60">
        <v>6</v>
      </c>
      <c r="K29" s="59">
        <v>54.0710073897</v>
      </c>
      <c r="L29" s="59" t="s">
        <v>108</v>
      </c>
      <c r="M29" s="61">
        <v>0</v>
      </c>
      <c r="N29" s="59">
        <v>0</v>
      </c>
      <c r="O29" s="59" t="s">
        <v>29</v>
      </c>
      <c r="P29" s="58">
        <v>3</v>
      </c>
      <c r="Q29" s="58">
        <v>8</v>
      </c>
      <c r="R29" s="59">
        <v>288.68</v>
      </c>
      <c r="S29" s="59">
        <v>712.39</v>
      </c>
      <c r="T29" s="60">
        <v>0</v>
      </c>
      <c r="U29" s="60">
        <v>0</v>
      </c>
      <c r="V29" s="60">
        <v>0</v>
      </c>
      <c r="W29" s="60">
        <v>0</v>
      </c>
      <c r="X29" s="60">
        <v>0</v>
      </c>
      <c r="Y29" s="60">
        <v>0</v>
      </c>
      <c r="Z29" s="60">
        <v>0</v>
      </c>
      <c r="AA29" s="60">
        <v>0</v>
      </c>
      <c r="AB29" s="60">
        <v>0</v>
      </c>
    </row>
    <row r="30" ht="199" customHeight="1" spans="1:28">
      <c r="A30" s="56">
        <v>25</v>
      </c>
      <c r="B30" s="56" t="s">
        <v>109</v>
      </c>
      <c r="C30" s="57">
        <v>2</v>
      </c>
      <c r="D30" s="58">
        <v>36</v>
      </c>
      <c r="E30" s="59">
        <v>1301.8910524872</v>
      </c>
      <c r="F30" s="59" t="s">
        <v>110</v>
      </c>
      <c r="G30" s="60">
        <v>2</v>
      </c>
      <c r="H30" s="59">
        <v>15.1600185621</v>
      </c>
      <c r="I30" s="59" t="s">
        <v>101</v>
      </c>
      <c r="J30" s="60">
        <v>30</v>
      </c>
      <c r="K30" s="59">
        <v>103.7099707638</v>
      </c>
      <c r="L30" s="59" t="s">
        <v>111</v>
      </c>
      <c r="M30" s="61">
        <v>1</v>
      </c>
      <c r="N30" s="59">
        <v>733.8865335227</v>
      </c>
      <c r="O30" s="59" t="s">
        <v>112</v>
      </c>
      <c r="P30" s="58">
        <v>33</v>
      </c>
      <c r="Q30" s="58">
        <v>133</v>
      </c>
      <c r="R30" s="59">
        <v>5318.07</v>
      </c>
      <c r="S30" s="59">
        <v>12162.59</v>
      </c>
      <c r="T30" s="60">
        <v>0</v>
      </c>
      <c r="U30" s="60">
        <v>0</v>
      </c>
      <c r="V30" s="60">
        <v>0</v>
      </c>
      <c r="W30" s="60">
        <v>1</v>
      </c>
      <c r="X30" s="60">
        <v>4</v>
      </c>
      <c r="Y30" s="60">
        <v>0</v>
      </c>
      <c r="Z30" s="60">
        <v>0</v>
      </c>
      <c r="AA30" s="60">
        <v>0</v>
      </c>
      <c r="AB30" s="60">
        <v>0</v>
      </c>
    </row>
    <row r="31" ht="61" customHeight="1" spans="1:28">
      <c r="A31" s="56">
        <v>26</v>
      </c>
      <c r="B31" s="56" t="s">
        <v>113</v>
      </c>
      <c r="C31" s="57">
        <v>0</v>
      </c>
      <c r="D31" s="58">
        <v>0</v>
      </c>
      <c r="E31" s="59">
        <v>0</v>
      </c>
      <c r="F31" s="59" t="s">
        <v>29</v>
      </c>
      <c r="G31" s="60">
        <v>0</v>
      </c>
      <c r="H31" s="59">
        <v>0</v>
      </c>
      <c r="I31" s="59" t="s">
        <v>29</v>
      </c>
      <c r="J31" s="60">
        <v>1</v>
      </c>
      <c r="K31" s="59">
        <v>0.1184161234</v>
      </c>
      <c r="L31" s="59" t="s">
        <v>88</v>
      </c>
      <c r="M31" s="61">
        <v>2</v>
      </c>
      <c r="N31" s="59">
        <v>3275.6121653878</v>
      </c>
      <c r="O31" s="59" t="s">
        <v>114</v>
      </c>
      <c r="P31" s="58">
        <v>24</v>
      </c>
      <c r="Q31" s="58">
        <v>167</v>
      </c>
      <c r="R31" s="59">
        <v>45</v>
      </c>
      <c r="S31" s="59">
        <v>16103.47</v>
      </c>
      <c r="T31" s="60">
        <v>0</v>
      </c>
      <c r="U31" s="60">
        <v>0</v>
      </c>
      <c r="V31" s="60">
        <v>0</v>
      </c>
      <c r="W31" s="60">
        <v>0</v>
      </c>
      <c r="X31" s="60">
        <v>0</v>
      </c>
      <c r="Y31" s="60">
        <v>0</v>
      </c>
      <c r="Z31" s="60">
        <v>0</v>
      </c>
      <c r="AA31" s="60">
        <v>0</v>
      </c>
      <c r="AB31" s="60">
        <v>0</v>
      </c>
    </row>
    <row r="32" ht="70" customHeight="1" spans="1:28">
      <c r="A32" s="56">
        <v>27</v>
      </c>
      <c r="B32" s="56" t="s">
        <v>115</v>
      </c>
      <c r="C32" s="57">
        <v>0</v>
      </c>
      <c r="D32" s="58">
        <v>2</v>
      </c>
      <c r="E32" s="59">
        <v>177.3374472957</v>
      </c>
      <c r="F32" s="59" t="s">
        <v>101</v>
      </c>
      <c r="G32" s="60">
        <v>0</v>
      </c>
      <c r="H32" s="59">
        <v>0</v>
      </c>
      <c r="I32" s="59" t="s">
        <v>29</v>
      </c>
      <c r="J32" s="60">
        <v>6</v>
      </c>
      <c r="K32" s="59">
        <v>9.6407271649</v>
      </c>
      <c r="L32" s="59" t="s">
        <v>116</v>
      </c>
      <c r="M32" s="61">
        <v>3</v>
      </c>
      <c r="N32" s="59">
        <v>2785.220064895</v>
      </c>
      <c r="O32" s="59" t="s">
        <v>117</v>
      </c>
      <c r="P32" s="58">
        <v>25</v>
      </c>
      <c r="Q32" s="58">
        <v>136</v>
      </c>
      <c r="R32" s="59">
        <v>414.86</v>
      </c>
      <c r="S32" s="59">
        <v>20071.64</v>
      </c>
      <c r="T32" s="60">
        <v>0</v>
      </c>
      <c r="U32" s="60">
        <v>0</v>
      </c>
      <c r="V32" s="60">
        <v>0</v>
      </c>
      <c r="W32" s="60">
        <v>0</v>
      </c>
      <c r="X32" s="60">
        <v>0</v>
      </c>
      <c r="Y32" s="60">
        <v>0</v>
      </c>
      <c r="Z32" s="60">
        <v>0</v>
      </c>
      <c r="AA32" s="60">
        <v>0</v>
      </c>
      <c r="AB32" s="60">
        <v>0</v>
      </c>
    </row>
    <row r="33" ht="164" customHeight="1" spans="1:28">
      <c r="A33" s="56">
        <v>28</v>
      </c>
      <c r="B33" s="56" t="s">
        <v>118</v>
      </c>
      <c r="C33" s="57">
        <v>6</v>
      </c>
      <c r="D33" s="58">
        <v>50</v>
      </c>
      <c r="E33" s="59">
        <v>6835.5949089036</v>
      </c>
      <c r="F33" s="59" t="s">
        <v>119</v>
      </c>
      <c r="G33" s="60">
        <v>1</v>
      </c>
      <c r="H33" s="59">
        <v>1.3823030829</v>
      </c>
      <c r="I33" s="59" t="s">
        <v>49</v>
      </c>
      <c r="J33" s="60">
        <v>103</v>
      </c>
      <c r="K33" s="59">
        <v>222.4048231509</v>
      </c>
      <c r="L33" s="59" t="s">
        <v>120</v>
      </c>
      <c r="M33" s="61">
        <v>2</v>
      </c>
      <c r="N33" s="59">
        <v>1387.6569654989</v>
      </c>
      <c r="O33" s="59" t="s">
        <v>121</v>
      </c>
      <c r="P33" s="58">
        <v>41</v>
      </c>
      <c r="Q33" s="58">
        <v>241</v>
      </c>
      <c r="R33" s="59">
        <v>12683.27</v>
      </c>
      <c r="S33" s="59">
        <v>31827.63</v>
      </c>
      <c r="T33" s="60">
        <v>1</v>
      </c>
      <c r="U33" s="60">
        <v>3</v>
      </c>
      <c r="V33" s="60">
        <v>0</v>
      </c>
      <c r="W33" s="60">
        <v>0</v>
      </c>
      <c r="X33" s="60">
        <v>0</v>
      </c>
      <c r="Y33" s="60">
        <v>0</v>
      </c>
      <c r="Z33" s="60">
        <v>0</v>
      </c>
      <c r="AA33" s="60">
        <v>0</v>
      </c>
      <c r="AB33" s="60">
        <v>0</v>
      </c>
    </row>
    <row r="34" ht="30" spans="1:28">
      <c r="A34" s="56">
        <v>29</v>
      </c>
      <c r="B34" s="62" t="s">
        <v>122</v>
      </c>
      <c r="C34" s="57">
        <v>0</v>
      </c>
      <c r="D34" s="58">
        <v>1</v>
      </c>
      <c r="E34" s="59">
        <v>55.4282467101</v>
      </c>
      <c r="F34" s="59" t="s">
        <v>49</v>
      </c>
      <c r="G34" s="60">
        <v>0</v>
      </c>
      <c r="H34" s="59">
        <v>0</v>
      </c>
      <c r="I34" s="59" t="s">
        <v>29</v>
      </c>
      <c r="J34" s="60">
        <v>0</v>
      </c>
      <c r="K34" s="59">
        <v>0</v>
      </c>
      <c r="L34" s="59" t="s">
        <v>29</v>
      </c>
      <c r="M34" s="61">
        <v>5</v>
      </c>
      <c r="N34" s="59">
        <v>4006.6320601371</v>
      </c>
      <c r="O34" s="59" t="s">
        <v>123</v>
      </c>
      <c r="P34" s="58">
        <v>8</v>
      </c>
      <c r="Q34" s="58">
        <v>28</v>
      </c>
      <c r="R34" s="59">
        <v>2464.86</v>
      </c>
      <c r="S34" s="59">
        <v>4051.13</v>
      </c>
      <c r="T34" s="60">
        <v>0</v>
      </c>
      <c r="U34" s="60">
        <v>0</v>
      </c>
      <c r="V34" s="60">
        <v>0</v>
      </c>
      <c r="W34" s="60">
        <v>0</v>
      </c>
      <c r="X34" s="60">
        <v>0</v>
      </c>
      <c r="Y34" s="60">
        <v>0</v>
      </c>
      <c r="Z34" s="60">
        <v>0</v>
      </c>
      <c r="AA34" s="60">
        <v>0</v>
      </c>
      <c r="AB34" s="60">
        <v>0</v>
      </c>
    </row>
    <row r="35" ht="60" customHeight="1" spans="1:28">
      <c r="A35" s="56">
        <v>30</v>
      </c>
      <c r="B35" s="56" t="s">
        <v>124</v>
      </c>
      <c r="C35" s="57">
        <v>0</v>
      </c>
      <c r="D35" s="58">
        <v>0</v>
      </c>
      <c r="E35" s="59">
        <v>0</v>
      </c>
      <c r="F35" s="59" t="s">
        <v>29</v>
      </c>
      <c r="G35" s="60">
        <v>0</v>
      </c>
      <c r="H35" s="59">
        <v>0</v>
      </c>
      <c r="I35" s="59" t="s">
        <v>29</v>
      </c>
      <c r="J35" s="60">
        <v>3</v>
      </c>
      <c r="K35" s="59">
        <v>8.3901840352</v>
      </c>
      <c r="L35" s="59" t="s">
        <v>125</v>
      </c>
      <c r="M35" s="61">
        <v>0</v>
      </c>
      <c r="N35" s="59">
        <v>0</v>
      </c>
      <c r="O35" s="59" t="s">
        <v>29</v>
      </c>
      <c r="P35" s="58">
        <v>3</v>
      </c>
      <c r="Q35" s="58">
        <v>18</v>
      </c>
      <c r="R35" s="59">
        <v>5.66</v>
      </c>
      <c r="S35" s="59">
        <v>1315.87</v>
      </c>
      <c r="T35" s="60">
        <v>0</v>
      </c>
      <c r="U35" s="60">
        <v>0</v>
      </c>
      <c r="V35" s="60">
        <v>0</v>
      </c>
      <c r="W35" s="60">
        <v>0</v>
      </c>
      <c r="X35" s="60">
        <v>0</v>
      </c>
      <c r="Y35" s="60">
        <v>0</v>
      </c>
      <c r="Z35" s="60">
        <v>0</v>
      </c>
      <c r="AA35" s="60">
        <v>0</v>
      </c>
      <c r="AB35" s="60">
        <v>0</v>
      </c>
    </row>
    <row r="36" ht="56" customHeight="1" spans="1:28">
      <c r="A36" s="56">
        <v>31</v>
      </c>
      <c r="B36" s="56" t="s">
        <v>126</v>
      </c>
      <c r="C36" s="57">
        <v>0</v>
      </c>
      <c r="D36" s="58">
        <v>0</v>
      </c>
      <c r="E36" s="59">
        <v>0</v>
      </c>
      <c r="F36" s="59" t="s">
        <v>29</v>
      </c>
      <c r="G36" s="60">
        <v>0</v>
      </c>
      <c r="H36" s="59">
        <v>0</v>
      </c>
      <c r="I36" s="59" t="s">
        <v>29</v>
      </c>
      <c r="J36" s="60">
        <v>2</v>
      </c>
      <c r="K36" s="59">
        <v>2.2299448511</v>
      </c>
      <c r="L36" s="59" t="s">
        <v>127</v>
      </c>
      <c r="M36" s="61">
        <v>0</v>
      </c>
      <c r="N36" s="59">
        <v>0</v>
      </c>
      <c r="O36" s="59" t="s">
        <v>29</v>
      </c>
      <c r="P36" s="58">
        <v>2</v>
      </c>
      <c r="Q36" s="58">
        <v>4</v>
      </c>
      <c r="R36" s="59">
        <v>30.69</v>
      </c>
      <c r="S36" s="59">
        <v>193.76</v>
      </c>
      <c r="T36" s="60">
        <v>0</v>
      </c>
      <c r="U36" s="60">
        <v>0</v>
      </c>
      <c r="V36" s="60">
        <v>0</v>
      </c>
      <c r="W36" s="60">
        <v>0</v>
      </c>
      <c r="X36" s="60">
        <v>0</v>
      </c>
      <c r="Y36" s="60">
        <v>0</v>
      </c>
      <c r="Z36" s="60">
        <v>0</v>
      </c>
      <c r="AA36" s="60">
        <v>0</v>
      </c>
      <c r="AB36" s="60">
        <v>0</v>
      </c>
    </row>
    <row r="37" ht="45" customHeight="1" spans="1:28">
      <c r="A37" s="56">
        <v>32</v>
      </c>
      <c r="B37" s="56" t="s">
        <v>128</v>
      </c>
      <c r="C37" s="57">
        <v>0</v>
      </c>
      <c r="D37" s="58">
        <v>0</v>
      </c>
      <c r="E37" s="59">
        <v>0</v>
      </c>
      <c r="F37" s="59" t="s">
        <v>29</v>
      </c>
      <c r="G37" s="60">
        <v>0</v>
      </c>
      <c r="H37" s="59">
        <v>0</v>
      </c>
      <c r="I37" s="59" t="s">
        <v>29</v>
      </c>
      <c r="J37" s="60">
        <v>0</v>
      </c>
      <c r="K37" s="59">
        <v>0</v>
      </c>
      <c r="L37" s="59" t="s">
        <v>29</v>
      </c>
      <c r="M37" s="61">
        <v>3</v>
      </c>
      <c r="N37" s="59">
        <v>2239.6178736401</v>
      </c>
      <c r="O37" s="59" t="s">
        <v>129</v>
      </c>
      <c r="P37" s="58">
        <v>18</v>
      </c>
      <c r="Q37" s="58">
        <v>71</v>
      </c>
      <c r="R37" s="59">
        <v>348.58</v>
      </c>
      <c r="S37" s="59">
        <v>5549.03</v>
      </c>
      <c r="T37" s="60">
        <v>0</v>
      </c>
      <c r="U37" s="60">
        <v>0</v>
      </c>
      <c r="V37" s="60">
        <v>0</v>
      </c>
      <c r="W37" s="60">
        <v>0</v>
      </c>
      <c r="X37" s="60">
        <v>0</v>
      </c>
      <c r="Y37" s="60">
        <v>0</v>
      </c>
      <c r="Z37" s="60">
        <v>0</v>
      </c>
      <c r="AA37" s="60">
        <v>0</v>
      </c>
      <c r="AB37" s="60">
        <v>0</v>
      </c>
    </row>
    <row r="38" ht="60" customHeight="1" spans="1:28">
      <c r="A38" s="56">
        <v>33</v>
      </c>
      <c r="B38" s="56" t="s">
        <v>130</v>
      </c>
      <c r="C38" s="57">
        <v>0</v>
      </c>
      <c r="D38" s="58">
        <v>0</v>
      </c>
      <c r="E38" s="59">
        <v>0</v>
      </c>
      <c r="F38" s="59" t="s">
        <v>29</v>
      </c>
      <c r="G38" s="60">
        <v>0</v>
      </c>
      <c r="H38" s="59">
        <v>0</v>
      </c>
      <c r="I38" s="59" t="s">
        <v>29</v>
      </c>
      <c r="J38" s="60">
        <v>7</v>
      </c>
      <c r="K38" s="59">
        <v>3.5995144428</v>
      </c>
      <c r="L38" s="59" t="s">
        <v>131</v>
      </c>
      <c r="M38" s="61">
        <v>0</v>
      </c>
      <c r="N38" s="59">
        <v>0</v>
      </c>
      <c r="O38" s="59" t="s">
        <v>29</v>
      </c>
      <c r="P38" s="58">
        <v>3</v>
      </c>
      <c r="Q38" s="58">
        <v>4</v>
      </c>
      <c r="R38" s="59">
        <v>196.22</v>
      </c>
      <c r="S38" s="59">
        <v>785.87</v>
      </c>
      <c r="T38" s="60">
        <v>0</v>
      </c>
      <c r="U38" s="60">
        <v>0</v>
      </c>
      <c r="V38" s="60">
        <v>0</v>
      </c>
      <c r="W38" s="60">
        <v>0</v>
      </c>
      <c r="X38" s="60">
        <v>0</v>
      </c>
      <c r="Y38" s="60">
        <v>0</v>
      </c>
      <c r="Z38" s="60">
        <v>0</v>
      </c>
      <c r="AA38" s="60">
        <v>0</v>
      </c>
      <c r="AB38" s="60">
        <v>0</v>
      </c>
    </row>
    <row r="39" ht="118" customHeight="1" spans="1:28">
      <c r="A39" s="56">
        <v>34</v>
      </c>
      <c r="B39" s="56" t="s">
        <v>132</v>
      </c>
      <c r="C39" s="57">
        <v>8</v>
      </c>
      <c r="D39" s="58">
        <v>91</v>
      </c>
      <c r="E39" s="59">
        <v>6503.0691779927</v>
      </c>
      <c r="F39" s="59" t="s">
        <v>133</v>
      </c>
      <c r="G39" s="60">
        <v>5</v>
      </c>
      <c r="H39" s="59">
        <v>46.0692166688</v>
      </c>
      <c r="I39" s="59" t="s">
        <v>134</v>
      </c>
      <c r="J39" s="60">
        <v>65</v>
      </c>
      <c r="K39" s="59">
        <v>231.5952056074</v>
      </c>
      <c r="L39" s="59" t="s">
        <v>135</v>
      </c>
      <c r="M39" s="61">
        <v>18</v>
      </c>
      <c r="N39" s="59">
        <v>14830.2720311194</v>
      </c>
      <c r="O39" s="59" t="s">
        <v>136</v>
      </c>
      <c r="P39" s="58">
        <v>65</v>
      </c>
      <c r="Q39" s="58">
        <v>337</v>
      </c>
      <c r="R39" s="59">
        <v>24497.19</v>
      </c>
      <c r="S39" s="59">
        <v>44676.5</v>
      </c>
      <c r="T39" s="60">
        <v>0</v>
      </c>
      <c r="U39" s="60">
        <v>0</v>
      </c>
      <c r="V39" s="60">
        <v>0</v>
      </c>
      <c r="W39" s="60">
        <v>3</v>
      </c>
      <c r="X39" s="60">
        <v>8</v>
      </c>
      <c r="Y39" s="60">
        <v>0</v>
      </c>
      <c r="Z39" s="60">
        <v>0</v>
      </c>
      <c r="AA39" s="60">
        <v>0</v>
      </c>
      <c r="AB39" s="60">
        <v>0</v>
      </c>
    </row>
    <row r="40" ht="77" customHeight="1" spans="1:28">
      <c r="A40" s="56">
        <v>35</v>
      </c>
      <c r="B40" s="56" t="s">
        <v>137</v>
      </c>
      <c r="C40" s="57">
        <v>0</v>
      </c>
      <c r="D40" s="58">
        <v>0</v>
      </c>
      <c r="E40" s="59">
        <v>0</v>
      </c>
      <c r="F40" s="59" t="s">
        <v>29</v>
      </c>
      <c r="G40" s="60">
        <v>0</v>
      </c>
      <c r="H40" s="59">
        <v>0</v>
      </c>
      <c r="I40" s="59" t="s">
        <v>29</v>
      </c>
      <c r="J40" s="60">
        <v>11</v>
      </c>
      <c r="K40" s="59">
        <v>22.3393237213</v>
      </c>
      <c r="L40" s="59" t="s">
        <v>138</v>
      </c>
      <c r="M40" s="61">
        <v>0</v>
      </c>
      <c r="N40" s="59">
        <v>0</v>
      </c>
      <c r="O40" s="59" t="s">
        <v>29</v>
      </c>
      <c r="P40" s="58">
        <v>2</v>
      </c>
      <c r="Q40" s="58">
        <v>15</v>
      </c>
      <c r="R40" s="59">
        <v>213.49</v>
      </c>
      <c r="S40" s="59">
        <v>1854.17</v>
      </c>
      <c r="T40" s="60">
        <v>0</v>
      </c>
      <c r="U40" s="60">
        <v>0</v>
      </c>
      <c r="V40" s="60">
        <v>0</v>
      </c>
      <c r="W40" s="60">
        <v>1</v>
      </c>
      <c r="X40" s="60">
        <v>0</v>
      </c>
      <c r="Y40" s="60">
        <v>0</v>
      </c>
      <c r="Z40" s="60">
        <v>0</v>
      </c>
      <c r="AA40" s="60">
        <v>0</v>
      </c>
      <c r="AB40" s="60">
        <v>0</v>
      </c>
    </row>
    <row r="41" ht="54" customHeight="1" spans="1:28">
      <c r="A41" s="56">
        <v>36</v>
      </c>
      <c r="B41" s="56" t="s">
        <v>139</v>
      </c>
      <c r="C41" s="57">
        <v>0</v>
      </c>
      <c r="D41" s="58">
        <v>0</v>
      </c>
      <c r="E41" s="59">
        <v>0</v>
      </c>
      <c r="F41" s="59" t="s">
        <v>29</v>
      </c>
      <c r="G41" s="60">
        <v>0</v>
      </c>
      <c r="H41" s="59">
        <v>0</v>
      </c>
      <c r="I41" s="59" t="s">
        <v>29</v>
      </c>
      <c r="J41" s="60">
        <v>3</v>
      </c>
      <c r="K41" s="59">
        <v>7.8554368744</v>
      </c>
      <c r="L41" s="59" t="s">
        <v>125</v>
      </c>
      <c r="M41" s="61">
        <v>0</v>
      </c>
      <c r="N41" s="59">
        <v>0</v>
      </c>
      <c r="O41" s="59" t="s">
        <v>29</v>
      </c>
      <c r="P41" s="58">
        <v>24</v>
      </c>
      <c r="Q41" s="58">
        <v>113</v>
      </c>
      <c r="R41" s="59">
        <v>20</v>
      </c>
      <c r="S41" s="59">
        <v>8025.13</v>
      </c>
      <c r="T41" s="60">
        <v>0</v>
      </c>
      <c r="U41" s="60">
        <v>0</v>
      </c>
      <c r="V41" s="60">
        <v>0</v>
      </c>
      <c r="W41" s="60">
        <v>0</v>
      </c>
      <c r="X41" s="60">
        <v>0</v>
      </c>
      <c r="Y41" s="60">
        <v>0</v>
      </c>
      <c r="Z41" s="60">
        <v>0</v>
      </c>
      <c r="AA41" s="60">
        <v>0</v>
      </c>
      <c r="AB41" s="60">
        <v>0</v>
      </c>
    </row>
    <row r="42" ht="124" customHeight="1" spans="1:28">
      <c r="A42" s="56">
        <v>37</v>
      </c>
      <c r="B42" s="56" t="s">
        <v>140</v>
      </c>
      <c r="C42" s="57">
        <v>82</v>
      </c>
      <c r="D42" s="58">
        <v>693</v>
      </c>
      <c r="E42" s="59">
        <v>92282.2314367629</v>
      </c>
      <c r="F42" s="59" t="s">
        <v>141</v>
      </c>
      <c r="G42" s="60">
        <v>10</v>
      </c>
      <c r="H42" s="59">
        <v>67.2199476129</v>
      </c>
      <c r="I42" s="59" t="s">
        <v>142</v>
      </c>
      <c r="J42" s="60">
        <v>320</v>
      </c>
      <c r="K42" s="59">
        <v>1883.0198387248</v>
      </c>
      <c r="L42" s="59" t="s">
        <v>143</v>
      </c>
      <c r="M42" s="61">
        <v>73</v>
      </c>
      <c r="N42" s="59">
        <v>205346.612586556</v>
      </c>
      <c r="O42" s="59" t="s">
        <v>144</v>
      </c>
      <c r="P42" s="58">
        <v>280</v>
      </c>
      <c r="Q42" s="58">
        <v>2450</v>
      </c>
      <c r="R42" s="59">
        <v>176473.83</v>
      </c>
      <c r="S42" s="59">
        <v>500119.93</v>
      </c>
      <c r="T42" s="60">
        <v>0</v>
      </c>
      <c r="U42" s="60">
        <v>0</v>
      </c>
      <c r="V42" s="60">
        <v>0</v>
      </c>
      <c r="W42" s="60">
        <v>6</v>
      </c>
      <c r="X42" s="60">
        <v>11</v>
      </c>
      <c r="Y42" s="60">
        <v>0</v>
      </c>
      <c r="Z42" s="60">
        <v>0</v>
      </c>
      <c r="AA42" s="60">
        <v>0</v>
      </c>
      <c r="AB42" s="60">
        <v>0</v>
      </c>
    </row>
    <row r="43" ht="165" customHeight="1" spans="1:28">
      <c r="A43" s="56">
        <v>38</v>
      </c>
      <c r="B43" s="56" t="s">
        <v>145</v>
      </c>
      <c r="C43" s="57">
        <v>3</v>
      </c>
      <c r="D43" s="58">
        <v>28</v>
      </c>
      <c r="E43" s="59">
        <v>1040.8986359698</v>
      </c>
      <c r="F43" s="59" t="s">
        <v>146</v>
      </c>
      <c r="G43" s="60">
        <v>1</v>
      </c>
      <c r="H43" s="59">
        <v>1.9899272355</v>
      </c>
      <c r="I43" s="59" t="s">
        <v>49</v>
      </c>
      <c r="J43" s="60">
        <v>119</v>
      </c>
      <c r="K43" s="59">
        <v>292.4316866414</v>
      </c>
      <c r="L43" s="59" t="s">
        <v>147</v>
      </c>
      <c r="M43" s="61">
        <v>23</v>
      </c>
      <c r="N43" s="59">
        <v>12187.8792264248</v>
      </c>
      <c r="O43" s="59" t="s">
        <v>148</v>
      </c>
      <c r="P43" s="58">
        <v>47</v>
      </c>
      <c r="Q43" s="58">
        <v>264</v>
      </c>
      <c r="R43" s="59">
        <v>12850.77</v>
      </c>
      <c r="S43" s="59">
        <v>36610.5</v>
      </c>
      <c r="T43" s="60">
        <v>1</v>
      </c>
      <c r="U43" s="60">
        <v>2</v>
      </c>
      <c r="V43" s="60">
        <v>0</v>
      </c>
      <c r="W43" s="60">
        <v>2</v>
      </c>
      <c r="X43" s="60">
        <v>12</v>
      </c>
      <c r="Y43" s="60">
        <v>0</v>
      </c>
      <c r="Z43" s="60">
        <v>0</v>
      </c>
      <c r="AA43" s="60">
        <v>0</v>
      </c>
      <c r="AB43" s="60">
        <v>0</v>
      </c>
    </row>
    <row r="44" ht="116" customHeight="1" spans="1:28">
      <c r="A44" s="56">
        <v>39</v>
      </c>
      <c r="B44" s="56" t="s">
        <v>149</v>
      </c>
      <c r="C44" s="57">
        <v>0</v>
      </c>
      <c r="D44" s="58">
        <v>26</v>
      </c>
      <c r="E44" s="59">
        <v>2169.0053130807</v>
      </c>
      <c r="F44" s="59" t="s">
        <v>150</v>
      </c>
      <c r="G44" s="60">
        <v>0</v>
      </c>
      <c r="H44" s="59">
        <v>0</v>
      </c>
      <c r="I44" s="59" t="s">
        <v>29</v>
      </c>
      <c r="J44" s="60">
        <v>93</v>
      </c>
      <c r="K44" s="59">
        <v>201.1766173316</v>
      </c>
      <c r="L44" s="59" t="s">
        <v>151</v>
      </c>
      <c r="M44" s="61">
        <v>95</v>
      </c>
      <c r="N44" s="59">
        <v>47013.1187257146</v>
      </c>
      <c r="O44" s="59" t="s">
        <v>152</v>
      </c>
      <c r="P44" s="58">
        <v>64</v>
      </c>
      <c r="Q44" s="58">
        <v>406</v>
      </c>
      <c r="R44" s="59">
        <v>15728.7</v>
      </c>
      <c r="S44" s="59">
        <v>48482.02</v>
      </c>
      <c r="T44" s="60">
        <v>0</v>
      </c>
      <c r="U44" s="60">
        <v>0</v>
      </c>
      <c r="V44" s="60">
        <v>0</v>
      </c>
      <c r="W44" s="60">
        <v>4</v>
      </c>
      <c r="X44" s="60">
        <v>10</v>
      </c>
      <c r="Y44" s="60">
        <v>0</v>
      </c>
      <c r="Z44" s="60">
        <v>0</v>
      </c>
      <c r="AA44" s="60">
        <v>0</v>
      </c>
      <c r="AB44" s="60">
        <v>0</v>
      </c>
    </row>
    <row r="45" ht="30" spans="1:28">
      <c r="A45" s="56">
        <v>40</v>
      </c>
      <c r="B45" s="56" t="s">
        <v>153</v>
      </c>
      <c r="C45" s="57">
        <v>0</v>
      </c>
      <c r="D45" s="58">
        <v>0</v>
      </c>
      <c r="E45" s="59">
        <v>0</v>
      </c>
      <c r="F45" s="59" t="s">
        <v>29</v>
      </c>
      <c r="G45" s="60">
        <v>0</v>
      </c>
      <c r="H45" s="59">
        <v>0</v>
      </c>
      <c r="I45" s="59" t="s">
        <v>29</v>
      </c>
      <c r="J45" s="60">
        <v>1</v>
      </c>
      <c r="K45" s="59">
        <v>0.3173873362</v>
      </c>
      <c r="L45" s="59" t="s">
        <v>49</v>
      </c>
      <c r="M45" s="61">
        <v>0</v>
      </c>
      <c r="N45" s="59">
        <v>0</v>
      </c>
      <c r="O45" s="59" t="s">
        <v>29</v>
      </c>
      <c r="P45" s="58">
        <v>2</v>
      </c>
      <c r="Q45" s="58">
        <v>15</v>
      </c>
      <c r="R45" s="59">
        <v>14.85</v>
      </c>
      <c r="S45" s="59">
        <v>604.56</v>
      </c>
      <c r="T45" s="60">
        <v>0</v>
      </c>
      <c r="U45" s="60">
        <v>0</v>
      </c>
      <c r="V45" s="60">
        <v>0</v>
      </c>
      <c r="W45" s="60">
        <v>0</v>
      </c>
      <c r="X45" s="60">
        <v>0</v>
      </c>
      <c r="Y45" s="60">
        <v>0</v>
      </c>
      <c r="Z45" s="60">
        <v>0</v>
      </c>
      <c r="AA45" s="60">
        <v>0</v>
      </c>
      <c r="AB45" s="60">
        <v>0</v>
      </c>
    </row>
    <row r="46" ht="89" customHeight="1" spans="1:28">
      <c r="A46" s="56">
        <v>41</v>
      </c>
      <c r="B46" s="56" t="s">
        <v>154</v>
      </c>
      <c r="C46" s="57">
        <v>0</v>
      </c>
      <c r="D46" s="58">
        <v>0</v>
      </c>
      <c r="E46" s="59">
        <v>0</v>
      </c>
      <c r="F46" s="59" t="s">
        <v>29</v>
      </c>
      <c r="G46" s="60">
        <v>0</v>
      </c>
      <c r="H46" s="59">
        <v>0</v>
      </c>
      <c r="I46" s="59" t="s">
        <v>29</v>
      </c>
      <c r="J46" s="60">
        <v>0</v>
      </c>
      <c r="K46" s="59">
        <v>0</v>
      </c>
      <c r="L46" s="59" t="s">
        <v>29</v>
      </c>
      <c r="M46" s="61">
        <v>4</v>
      </c>
      <c r="N46" s="59">
        <v>3636.0817304494</v>
      </c>
      <c r="O46" s="59" t="s">
        <v>155</v>
      </c>
      <c r="P46" s="58">
        <v>3</v>
      </c>
      <c r="Q46" s="58">
        <v>18</v>
      </c>
      <c r="R46" s="59">
        <v>79.8</v>
      </c>
      <c r="S46" s="59">
        <v>1359.5</v>
      </c>
      <c r="T46" s="60">
        <v>0</v>
      </c>
      <c r="U46" s="60">
        <v>0</v>
      </c>
      <c r="V46" s="60">
        <v>0</v>
      </c>
      <c r="W46" s="60">
        <v>0</v>
      </c>
      <c r="X46" s="60">
        <v>0</v>
      </c>
      <c r="Y46" s="60">
        <v>0</v>
      </c>
      <c r="Z46" s="60">
        <v>0</v>
      </c>
      <c r="AA46" s="60">
        <v>0</v>
      </c>
      <c r="AB46" s="60">
        <v>0</v>
      </c>
    </row>
    <row r="47" ht="90" customHeight="1" spans="1:28">
      <c r="A47" s="56">
        <v>42</v>
      </c>
      <c r="B47" s="56" t="s">
        <v>156</v>
      </c>
      <c r="C47" s="57">
        <v>0</v>
      </c>
      <c r="D47" s="58">
        <v>6</v>
      </c>
      <c r="E47" s="59">
        <v>158.2632272383</v>
      </c>
      <c r="F47" s="59" t="s">
        <v>157</v>
      </c>
      <c r="G47" s="60">
        <v>0</v>
      </c>
      <c r="H47" s="59">
        <v>0</v>
      </c>
      <c r="I47" s="59" t="s">
        <v>29</v>
      </c>
      <c r="J47" s="60">
        <v>74</v>
      </c>
      <c r="K47" s="59">
        <v>124.9813844191</v>
      </c>
      <c r="L47" s="59" t="s">
        <v>158</v>
      </c>
      <c r="M47" s="61">
        <v>5</v>
      </c>
      <c r="N47" s="59">
        <v>4529.9867242932</v>
      </c>
      <c r="O47" s="59" t="s">
        <v>159</v>
      </c>
      <c r="P47" s="58">
        <v>110</v>
      </c>
      <c r="Q47" s="58">
        <v>487</v>
      </c>
      <c r="R47" s="59">
        <v>1707.6</v>
      </c>
      <c r="S47" s="59">
        <v>40975.87</v>
      </c>
      <c r="T47" s="60">
        <v>0</v>
      </c>
      <c r="U47" s="60">
        <v>0</v>
      </c>
      <c r="V47" s="60">
        <v>0</v>
      </c>
      <c r="W47" s="60">
        <v>0</v>
      </c>
      <c r="X47" s="60">
        <v>0</v>
      </c>
      <c r="Y47" s="60">
        <v>0</v>
      </c>
      <c r="Z47" s="60">
        <v>0</v>
      </c>
      <c r="AA47" s="60">
        <v>0</v>
      </c>
      <c r="AB47" s="60">
        <v>0</v>
      </c>
    </row>
    <row r="48" ht="87" customHeight="1" spans="1:28">
      <c r="A48" s="56">
        <v>43</v>
      </c>
      <c r="B48" s="56" t="s">
        <v>160</v>
      </c>
      <c r="C48" s="57">
        <v>8</v>
      </c>
      <c r="D48" s="58">
        <v>107</v>
      </c>
      <c r="E48" s="59">
        <v>695880.721791052</v>
      </c>
      <c r="F48" s="59" t="s">
        <v>161</v>
      </c>
      <c r="G48" s="60">
        <v>0</v>
      </c>
      <c r="H48" s="59">
        <v>0</v>
      </c>
      <c r="I48" s="59" t="s">
        <v>29</v>
      </c>
      <c r="J48" s="60">
        <v>2</v>
      </c>
      <c r="K48" s="59">
        <v>16.9404355812</v>
      </c>
      <c r="L48" s="59" t="s">
        <v>162</v>
      </c>
      <c r="M48" s="61">
        <v>18</v>
      </c>
      <c r="N48" s="59">
        <v>31561.6384846526</v>
      </c>
      <c r="O48" s="59" t="s">
        <v>163</v>
      </c>
      <c r="P48" s="58">
        <v>291</v>
      </c>
      <c r="Q48" s="58">
        <v>1714</v>
      </c>
      <c r="R48" s="59">
        <v>311468.5</v>
      </c>
      <c r="S48" s="59">
        <v>713725.56</v>
      </c>
      <c r="T48" s="60">
        <v>0</v>
      </c>
      <c r="U48" s="60">
        <v>0</v>
      </c>
      <c r="V48" s="60">
        <v>0</v>
      </c>
      <c r="W48" s="60">
        <v>0</v>
      </c>
      <c r="X48" s="60">
        <v>0</v>
      </c>
      <c r="Y48" s="60">
        <v>0</v>
      </c>
      <c r="Z48" s="60">
        <v>0</v>
      </c>
      <c r="AA48" s="60">
        <v>0</v>
      </c>
      <c r="AB48" s="60">
        <v>0</v>
      </c>
    </row>
    <row r="49" ht="122" customHeight="1" spans="1:28">
      <c r="A49" s="56">
        <v>44</v>
      </c>
      <c r="B49" s="56" t="s">
        <v>164</v>
      </c>
      <c r="C49" s="57">
        <v>96</v>
      </c>
      <c r="D49" s="58">
        <v>394</v>
      </c>
      <c r="E49" s="59">
        <v>45660.8</v>
      </c>
      <c r="F49" s="59" t="s">
        <v>165</v>
      </c>
      <c r="G49" s="60">
        <v>9</v>
      </c>
      <c r="H49" s="59">
        <v>83.7082885527</v>
      </c>
      <c r="I49" s="59" t="s">
        <v>166</v>
      </c>
      <c r="J49" s="60">
        <v>225</v>
      </c>
      <c r="K49" s="59">
        <v>1109.5880318851</v>
      </c>
      <c r="L49" s="59" t="s">
        <v>167</v>
      </c>
      <c r="M49" s="61">
        <v>93</v>
      </c>
      <c r="N49" s="59">
        <v>71886.7056475457</v>
      </c>
      <c r="O49" s="59" t="s">
        <v>168</v>
      </c>
      <c r="P49" s="58">
        <v>179</v>
      </c>
      <c r="Q49" s="58">
        <v>1395</v>
      </c>
      <c r="R49" s="59">
        <v>149856.8</v>
      </c>
      <c r="S49" s="59">
        <v>287224.6</v>
      </c>
      <c r="T49" s="60">
        <v>0</v>
      </c>
      <c r="U49" s="60">
        <v>0</v>
      </c>
      <c r="V49" s="60">
        <v>0</v>
      </c>
      <c r="W49" s="60">
        <v>6</v>
      </c>
      <c r="X49" s="60">
        <v>11</v>
      </c>
      <c r="Y49" s="60">
        <v>0</v>
      </c>
      <c r="Z49" s="60">
        <v>0</v>
      </c>
      <c r="AA49" s="60">
        <v>0</v>
      </c>
      <c r="AB49" s="60">
        <v>0</v>
      </c>
    </row>
    <row r="50" ht="93" customHeight="1" spans="1:28">
      <c r="A50" s="56">
        <v>45</v>
      </c>
      <c r="B50" s="56" t="s">
        <v>169</v>
      </c>
      <c r="C50" s="57">
        <v>0</v>
      </c>
      <c r="D50" s="58">
        <v>0</v>
      </c>
      <c r="E50" s="59">
        <v>0</v>
      </c>
      <c r="F50" s="59" t="s">
        <v>29</v>
      </c>
      <c r="G50" s="60">
        <v>0</v>
      </c>
      <c r="H50" s="59">
        <v>0</v>
      </c>
      <c r="I50" s="59" t="s">
        <v>29</v>
      </c>
      <c r="J50" s="60">
        <v>8</v>
      </c>
      <c r="K50" s="59">
        <v>16.7288852081</v>
      </c>
      <c r="L50" s="59" t="s">
        <v>170</v>
      </c>
      <c r="M50" s="61">
        <v>0</v>
      </c>
      <c r="N50" s="59">
        <v>0</v>
      </c>
      <c r="O50" s="59" t="s">
        <v>29</v>
      </c>
      <c r="P50" s="58">
        <v>15</v>
      </c>
      <c r="Q50" s="58">
        <v>74</v>
      </c>
      <c r="R50" s="59">
        <v>18.87</v>
      </c>
      <c r="S50" s="59">
        <v>1470.8</v>
      </c>
      <c r="T50" s="60">
        <v>0</v>
      </c>
      <c r="U50" s="60">
        <v>0</v>
      </c>
      <c r="V50" s="60">
        <v>0</v>
      </c>
      <c r="W50" s="60">
        <v>0</v>
      </c>
      <c r="X50" s="60">
        <v>0</v>
      </c>
      <c r="Y50" s="60">
        <v>0</v>
      </c>
      <c r="Z50" s="60">
        <v>0</v>
      </c>
      <c r="AA50" s="60">
        <v>0</v>
      </c>
      <c r="AB50" s="60">
        <v>0</v>
      </c>
    </row>
    <row r="51" ht="30" spans="1:28">
      <c r="A51" s="56">
        <v>46</v>
      </c>
      <c r="B51" s="56" t="s">
        <v>171</v>
      </c>
      <c r="C51" s="57">
        <v>0</v>
      </c>
      <c r="D51" s="58">
        <v>0</v>
      </c>
      <c r="E51" s="59">
        <v>0</v>
      </c>
      <c r="F51" s="59" t="s">
        <v>29</v>
      </c>
      <c r="G51" s="60">
        <v>0</v>
      </c>
      <c r="H51" s="59">
        <v>0</v>
      </c>
      <c r="I51" s="59" t="s">
        <v>29</v>
      </c>
      <c r="J51" s="60">
        <v>1</v>
      </c>
      <c r="K51" s="59">
        <v>2.5758027329</v>
      </c>
      <c r="L51" s="59" t="s">
        <v>49</v>
      </c>
      <c r="M51" s="61">
        <v>0</v>
      </c>
      <c r="N51" s="59">
        <v>0</v>
      </c>
      <c r="O51" s="59" t="s">
        <v>29</v>
      </c>
      <c r="P51" s="58">
        <v>2</v>
      </c>
      <c r="Q51" s="58">
        <v>6</v>
      </c>
      <c r="R51" s="59">
        <v>4.72</v>
      </c>
      <c r="S51" s="59">
        <v>405.08</v>
      </c>
      <c r="T51" s="60">
        <v>0</v>
      </c>
      <c r="U51" s="60">
        <v>0</v>
      </c>
      <c r="V51" s="60">
        <v>0</v>
      </c>
      <c r="W51" s="60">
        <v>0</v>
      </c>
      <c r="X51" s="60">
        <v>0</v>
      </c>
      <c r="Y51" s="60">
        <v>0</v>
      </c>
      <c r="Z51" s="60">
        <v>0</v>
      </c>
      <c r="AA51" s="60">
        <v>0</v>
      </c>
      <c r="AB51" s="60">
        <v>0</v>
      </c>
    </row>
    <row r="52" ht="91" customHeight="1" spans="1:28">
      <c r="A52" s="56">
        <v>47</v>
      </c>
      <c r="B52" s="56" t="s">
        <v>172</v>
      </c>
      <c r="C52" s="57">
        <v>0</v>
      </c>
      <c r="D52" s="58">
        <v>1</v>
      </c>
      <c r="E52" s="59">
        <v>8.1509505894</v>
      </c>
      <c r="F52" s="59" t="s">
        <v>49</v>
      </c>
      <c r="G52" s="60">
        <v>0</v>
      </c>
      <c r="H52" s="59">
        <v>0</v>
      </c>
      <c r="I52" s="59" t="s">
        <v>29</v>
      </c>
      <c r="J52" s="60">
        <v>25</v>
      </c>
      <c r="K52" s="59">
        <v>48.4419919948</v>
      </c>
      <c r="L52" s="59" t="s">
        <v>173</v>
      </c>
      <c r="M52" s="61">
        <v>6</v>
      </c>
      <c r="N52" s="59">
        <v>2202.4232654809</v>
      </c>
      <c r="O52" s="59" t="s">
        <v>174</v>
      </c>
      <c r="P52" s="58">
        <v>17</v>
      </c>
      <c r="Q52" s="58">
        <v>127</v>
      </c>
      <c r="R52" s="59">
        <v>1091.93</v>
      </c>
      <c r="S52" s="59">
        <v>5919.65</v>
      </c>
      <c r="T52" s="60">
        <v>0</v>
      </c>
      <c r="U52" s="60">
        <v>0</v>
      </c>
      <c r="V52" s="60">
        <v>0</v>
      </c>
      <c r="W52" s="60">
        <v>0</v>
      </c>
      <c r="X52" s="60">
        <v>0</v>
      </c>
      <c r="Y52" s="60">
        <v>0</v>
      </c>
      <c r="Z52" s="60">
        <v>0</v>
      </c>
      <c r="AA52" s="60">
        <v>0</v>
      </c>
      <c r="AB52" s="60">
        <v>0</v>
      </c>
    </row>
    <row r="53" ht="38" customHeight="1" spans="1:28">
      <c r="A53" s="56">
        <v>48</v>
      </c>
      <c r="B53" s="56" t="s">
        <v>175</v>
      </c>
      <c r="C53" s="57">
        <v>0</v>
      </c>
      <c r="D53" s="60">
        <v>0</v>
      </c>
      <c r="E53" s="59">
        <v>0</v>
      </c>
      <c r="F53" s="59" t="s">
        <v>29</v>
      </c>
      <c r="G53" s="60">
        <v>0</v>
      </c>
      <c r="H53" s="59">
        <v>0</v>
      </c>
      <c r="I53" s="59" t="s">
        <v>29</v>
      </c>
      <c r="J53" s="60">
        <v>1</v>
      </c>
      <c r="K53" s="59">
        <v>2.2840410164</v>
      </c>
      <c r="L53" s="59" t="s">
        <v>88</v>
      </c>
      <c r="M53" s="60">
        <v>0</v>
      </c>
      <c r="N53" s="59">
        <v>0</v>
      </c>
      <c r="O53" s="59" t="s">
        <v>29</v>
      </c>
      <c r="P53" s="58">
        <v>6</v>
      </c>
      <c r="Q53" s="58">
        <v>26</v>
      </c>
      <c r="R53" s="59">
        <v>0</v>
      </c>
      <c r="S53" s="59">
        <v>2294.06</v>
      </c>
      <c r="T53" s="60">
        <v>0</v>
      </c>
      <c r="U53" s="60">
        <v>0</v>
      </c>
      <c r="V53" s="60">
        <v>0</v>
      </c>
      <c r="W53" s="60">
        <v>0</v>
      </c>
      <c r="X53" s="60">
        <v>0</v>
      </c>
      <c r="Y53" s="60">
        <v>0</v>
      </c>
      <c r="Z53" s="60">
        <v>0</v>
      </c>
      <c r="AA53" s="60">
        <v>0</v>
      </c>
      <c r="AB53" s="60">
        <v>0</v>
      </c>
    </row>
    <row r="54" ht="43" customHeight="1" spans="1:28">
      <c r="A54" s="56">
        <v>49</v>
      </c>
      <c r="B54" s="56" t="s">
        <v>176</v>
      </c>
      <c r="C54" s="57">
        <v>0</v>
      </c>
      <c r="D54" s="58">
        <v>0</v>
      </c>
      <c r="E54" s="59">
        <v>0</v>
      </c>
      <c r="F54" s="59" t="s">
        <v>29</v>
      </c>
      <c r="G54" s="60">
        <v>0</v>
      </c>
      <c r="H54" s="59">
        <v>0</v>
      </c>
      <c r="I54" s="59" t="s">
        <v>29</v>
      </c>
      <c r="J54" s="60">
        <v>6</v>
      </c>
      <c r="K54" s="59">
        <v>6.5280867683</v>
      </c>
      <c r="L54" s="59" t="s">
        <v>177</v>
      </c>
      <c r="M54" s="61">
        <v>0</v>
      </c>
      <c r="N54" s="59">
        <v>0</v>
      </c>
      <c r="O54" s="59" t="s">
        <v>29</v>
      </c>
      <c r="P54" s="58">
        <v>3</v>
      </c>
      <c r="Q54" s="58">
        <v>9</v>
      </c>
      <c r="R54" s="59">
        <v>108.52</v>
      </c>
      <c r="S54" s="59">
        <v>302.59</v>
      </c>
      <c r="T54" s="60">
        <v>0</v>
      </c>
      <c r="U54" s="60">
        <v>0</v>
      </c>
      <c r="V54" s="60">
        <v>0</v>
      </c>
      <c r="W54" s="60">
        <v>0</v>
      </c>
      <c r="X54" s="60">
        <v>0</v>
      </c>
      <c r="Y54" s="60">
        <v>0</v>
      </c>
      <c r="Z54" s="60">
        <v>0</v>
      </c>
      <c r="AA54" s="60">
        <v>0</v>
      </c>
      <c r="AB54" s="60">
        <v>0</v>
      </c>
    </row>
    <row r="55" ht="130" customHeight="1" spans="1:28">
      <c r="A55" s="56">
        <v>50</v>
      </c>
      <c r="B55" s="56" t="s">
        <v>178</v>
      </c>
      <c r="C55" s="57">
        <v>4</v>
      </c>
      <c r="D55" s="58">
        <v>72</v>
      </c>
      <c r="E55" s="59">
        <v>5945.5317799808</v>
      </c>
      <c r="F55" s="59" t="s">
        <v>179</v>
      </c>
      <c r="G55" s="60">
        <v>0</v>
      </c>
      <c r="H55" s="59">
        <v>0</v>
      </c>
      <c r="I55" s="59" t="s">
        <v>29</v>
      </c>
      <c r="J55" s="60">
        <v>142</v>
      </c>
      <c r="K55" s="59">
        <v>402.9527004169</v>
      </c>
      <c r="L55" s="59" t="s">
        <v>180</v>
      </c>
      <c r="M55" s="61">
        <v>21</v>
      </c>
      <c r="N55" s="59">
        <v>26179.4462861754</v>
      </c>
      <c r="O55" s="59" t="s">
        <v>181</v>
      </c>
      <c r="P55" s="58">
        <v>108</v>
      </c>
      <c r="Q55" s="58">
        <v>506</v>
      </c>
      <c r="R55" s="59">
        <v>21081.29</v>
      </c>
      <c r="S55" s="59">
        <v>70569.96</v>
      </c>
      <c r="T55" s="60">
        <v>0</v>
      </c>
      <c r="U55" s="60">
        <v>0</v>
      </c>
      <c r="V55" s="60">
        <v>0</v>
      </c>
      <c r="W55" s="60">
        <v>3</v>
      </c>
      <c r="X55" s="60">
        <v>5</v>
      </c>
      <c r="Y55" s="60">
        <v>0</v>
      </c>
      <c r="Z55" s="60">
        <v>0</v>
      </c>
      <c r="AA55" s="60">
        <v>0</v>
      </c>
      <c r="AB55" s="60">
        <v>0</v>
      </c>
    </row>
    <row r="56" ht="75" customHeight="1" spans="1:28">
      <c r="A56" s="56">
        <v>51</v>
      </c>
      <c r="B56" s="56" t="s">
        <v>182</v>
      </c>
      <c r="C56" s="57">
        <v>0</v>
      </c>
      <c r="D56" s="58">
        <v>0</v>
      </c>
      <c r="E56" s="59">
        <v>0</v>
      </c>
      <c r="F56" s="59" t="s">
        <v>29</v>
      </c>
      <c r="G56" s="60">
        <v>0</v>
      </c>
      <c r="H56" s="59">
        <v>0</v>
      </c>
      <c r="I56" s="59" t="s">
        <v>29</v>
      </c>
      <c r="J56" s="60">
        <v>7</v>
      </c>
      <c r="K56" s="59">
        <v>6.5727645547</v>
      </c>
      <c r="L56" s="59" t="s">
        <v>183</v>
      </c>
      <c r="M56" s="61">
        <v>0</v>
      </c>
      <c r="N56" s="59">
        <v>0</v>
      </c>
      <c r="O56" s="59" t="s">
        <v>29</v>
      </c>
      <c r="P56" s="58">
        <v>2</v>
      </c>
      <c r="Q56" s="58">
        <v>6</v>
      </c>
      <c r="R56" s="59">
        <v>12</v>
      </c>
      <c r="S56" s="59">
        <v>332.68</v>
      </c>
      <c r="T56" s="60">
        <v>0</v>
      </c>
      <c r="U56" s="60">
        <v>0</v>
      </c>
      <c r="V56" s="60">
        <v>0</v>
      </c>
      <c r="W56" s="60">
        <v>1</v>
      </c>
      <c r="X56" s="60">
        <v>2</v>
      </c>
      <c r="Y56" s="60">
        <v>0</v>
      </c>
      <c r="Z56" s="60">
        <v>0</v>
      </c>
      <c r="AA56" s="60">
        <v>0</v>
      </c>
      <c r="AB56" s="60">
        <v>0</v>
      </c>
    </row>
    <row r="57" ht="55" customHeight="1" spans="1:28">
      <c r="A57" s="56">
        <v>52</v>
      </c>
      <c r="B57" s="56" t="s">
        <v>184</v>
      </c>
      <c r="C57" s="57">
        <v>0</v>
      </c>
      <c r="D57" s="58">
        <v>0</v>
      </c>
      <c r="E57" s="59">
        <v>0</v>
      </c>
      <c r="F57" s="59" t="s">
        <v>29</v>
      </c>
      <c r="G57" s="60">
        <v>0</v>
      </c>
      <c r="H57" s="59">
        <v>0</v>
      </c>
      <c r="I57" s="59" t="s">
        <v>29</v>
      </c>
      <c r="J57" s="60">
        <v>4</v>
      </c>
      <c r="K57" s="59">
        <v>1.9407975594</v>
      </c>
      <c r="L57" s="59" t="s">
        <v>185</v>
      </c>
      <c r="M57" s="61">
        <v>0</v>
      </c>
      <c r="N57" s="59">
        <v>0</v>
      </c>
      <c r="O57" s="59" t="s">
        <v>29</v>
      </c>
      <c r="P57" s="58">
        <v>4</v>
      </c>
      <c r="Q57" s="58">
        <v>12</v>
      </c>
      <c r="R57" s="59">
        <v>22.17</v>
      </c>
      <c r="S57" s="59">
        <v>528.41</v>
      </c>
      <c r="T57" s="60">
        <v>0</v>
      </c>
      <c r="U57" s="60">
        <v>0</v>
      </c>
      <c r="V57" s="60">
        <v>0</v>
      </c>
      <c r="W57" s="60">
        <v>0</v>
      </c>
      <c r="X57" s="60">
        <v>0</v>
      </c>
      <c r="Y57" s="60">
        <v>0</v>
      </c>
      <c r="Z57" s="60">
        <v>0</v>
      </c>
      <c r="AA57" s="60">
        <v>0</v>
      </c>
      <c r="AB57" s="60">
        <v>0</v>
      </c>
    </row>
    <row r="58" ht="97" customHeight="1" spans="1:28">
      <c r="A58" s="56">
        <v>53</v>
      </c>
      <c r="B58" s="56" t="s">
        <v>186</v>
      </c>
      <c r="C58" s="57">
        <v>0</v>
      </c>
      <c r="D58" s="58">
        <v>16</v>
      </c>
      <c r="E58" s="59">
        <f>1289.1553269239+12.12</f>
        <v>1301.2753269239</v>
      </c>
      <c r="F58" s="59" t="s">
        <v>187</v>
      </c>
      <c r="G58" s="60">
        <v>0</v>
      </c>
      <c r="H58" s="59">
        <v>0</v>
      </c>
      <c r="I58" s="59" t="s">
        <v>29</v>
      </c>
      <c r="J58" s="60">
        <v>10</v>
      </c>
      <c r="K58" s="59">
        <v>37.31</v>
      </c>
      <c r="L58" s="59" t="s">
        <v>188</v>
      </c>
      <c r="M58" s="61">
        <v>0</v>
      </c>
      <c r="N58" s="59">
        <v>0</v>
      </c>
      <c r="O58" s="59" t="s">
        <v>29</v>
      </c>
      <c r="P58" s="58">
        <v>21</v>
      </c>
      <c r="Q58" s="58">
        <v>69</v>
      </c>
      <c r="R58" s="59">
        <v>4.72</v>
      </c>
      <c r="S58" s="59">
        <v>2243.93</v>
      </c>
      <c r="T58" s="60">
        <v>0</v>
      </c>
      <c r="U58" s="60">
        <v>0</v>
      </c>
      <c r="V58" s="60">
        <v>0</v>
      </c>
      <c r="W58" s="60">
        <v>0</v>
      </c>
      <c r="X58" s="60">
        <v>0</v>
      </c>
      <c r="Y58" s="60">
        <v>0</v>
      </c>
      <c r="Z58" s="60">
        <v>0</v>
      </c>
      <c r="AA58" s="60">
        <v>0</v>
      </c>
      <c r="AB58" s="60">
        <v>0</v>
      </c>
    </row>
    <row r="59" ht="30" spans="1:28">
      <c r="A59" s="56">
        <v>54</v>
      </c>
      <c r="B59" s="56" t="s">
        <v>189</v>
      </c>
      <c r="C59" s="57">
        <v>0</v>
      </c>
      <c r="D59" s="58">
        <v>1</v>
      </c>
      <c r="E59" s="59">
        <v>23.3713794903</v>
      </c>
      <c r="F59" s="59" t="s">
        <v>49</v>
      </c>
      <c r="G59" s="60">
        <v>0</v>
      </c>
      <c r="H59" s="59">
        <v>0</v>
      </c>
      <c r="I59" s="59" t="s">
        <v>29</v>
      </c>
      <c r="J59" s="60">
        <v>0</v>
      </c>
      <c r="K59" s="59">
        <v>0</v>
      </c>
      <c r="L59" s="59" t="s">
        <v>29</v>
      </c>
      <c r="M59" s="61">
        <v>0</v>
      </c>
      <c r="N59" s="59">
        <v>0</v>
      </c>
      <c r="O59" s="59" t="s">
        <v>29</v>
      </c>
      <c r="P59" s="58">
        <v>3</v>
      </c>
      <c r="Q59" s="58">
        <v>20</v>
      </c>
      <c r="R59" s="59">
        <v>396.23</v>
      </c>
      <c r="S59" s="59">
        <v>1348.42</v>
      </c>
      <c r="T59" s="60">
        <v>0</v>
      </c>
      <c r="U59" s="60">
        <v>0</v>
      </c>
      <c r="V59" s="60">
        <v>0</v>
      </c>
      <c r="W59" s="60">
        <v>0</v>
      </c>
      <c r="X59" s="60">
        <v>0</v>
      </c>
      <c r="Y59" s="60">
        <v>0</v>
      </c>
      <c r="Z59" s="60">
        <v>0</v>
      </c>
      <c r="AA59" s="60">
        <v>0</v>
      </c>
      <c r="AB59" s="60">
        <v>0</v>
      </c>
    </row>
    <row r="60" ht="92" customHeight="1" spans="1:28">
      <c r="A60" s="56">
        <v>55</v>
      </c>
      <c r="B60" s="56" t="s">
        <v>190</v>
      </c>
      <c r="C60" s="57">
        <v>0</v>
      </c>
      <c r="D60" s="58">
        <v>0</v>
      </c>
      <c r="E60" s="59">
        <v>0</v>
      </c>
      <c r="F60" s="59" t="s">
        <v>29</v>
      </c>
      <c r="G60" s="60">
        <v>0</v>
      </c>
      <c r="H60" s="59">
        <v>0</v>
      </c>
      <c r="I60" s="59" t="s">
        <v>29</v>
      </c>
      <c r="J60" s="60">
        <v>11</v>
      </c>
      <c r="K60" s="59">
        <v>12.3076632629</v>
      </c>
      <c r="L60" s="59" t="s">
        <v>191</v>
      </c>
      <c r="M60" s="61">
        <v>1</v>
      </c>
      <c r="N60" s="59">
        <v>1964.9002378019</v>
      </c>
      <c r="O60" s="59" t="s">
        <v>192</v>
      </c>
      <c r="P60" s="58">
        <v>4</v>
      </c>
      <c r="Q60" s="58">
        <v>27</v>
      </c>
      <c r="R60" s="59">
        <v>205.66</v>
      </c>
      <c r="S60" s="59">
        <v>2822.33</v>
      </c>
      <c r="T60" s="60">
        <v>0</v>
      </c>
      <c r="U60" s="60">
        <v>0</v>
      </c>
      <c r="V60" s="60">
        <v>0</v>
      </c>
      <c r="W60" s="60">
        <v>0</v>
      </c>
      <c r="X60" s="60">
        <v>0</v>
      </c>
      <c r="Y60" s="60">
        <v>0</v>
      </c>
      <c r="Z60" s="60">
        <v>0</v>
      </c>
      <c r="AA60" s="60">
        <v>0</v>
      </c>
      <c r="AB60" s="60">
        <v>0</v>
      </c>
    </row>
    <row r="61" ht="88" customHeight="1" spans="1:28">
      <c r="A61" s="56">
        <v>56</v>
      </c>
      <c r="B61" s="56" t="s">
        <v>193</v>
      </c>
      <c r="C61" s="57">
        <v>0</v>
      </c>
      <c r="D61" s="58">
        <v>2</v>
      </c>
      <c r="E61" s="59">
        <v>112.1711897284</v>
      </c>
      <c r="F61" s="59" t="s">
        <v>194</v>
      </c>
      <c r="G61" s="60">
        <v>0</v>
      </c>
      <c r="H61" s="59">
        <v>0</v>
      </c>
      <c r="I61" s="59" t="s">
        <v>29</v>
      </c>
      <c r="J61" s="60">
        <v>8</v>
      </c>
      <c r="K61" s="59">
        <v>10.9968579532</v>
      </c>
      <c r="L61" s="59" t="s">
        <v>195</v>
      </c>
      <c r="M61" s="61">
        <v>4</v>
      </c>
      <c r="N61" s="59">
        <v>3331.2045935313</v>
      </c>
      <c r="O61" s="59" t="s">
        <v>196</v>
      </c>
      <c r="P61" s="58">
        <v>14</v>
      </c>
      <c r="Q61" s="58">
        <v>68</v>
      </c>
      <c r="R61" s="59">
        <v>986.98</v>
      </c>
      <c r="S61" s="59">
        <v>5042.51</v>
      </c>
      <c r="T61" s="60">
        <v>0</v>
      </c>
      <c r="U61" s="60">
        <v>0</v>
      </c>
      <c r="V61" s="60">
        <v>0</v>
      </c>
      <c r="W61" s="60">
        <v>0</v>
      </c>
      <c r="X61" s="60">
        <v>0</v>
      </c>
      <c r="Y61" s="60">
        <v>0</v>
      </c>
      <c r="Z61" s="60">
        <v>0</v>
      </c>
      <c r="AA61" s="60">
        <v>0</v>
      </c>
      <c r="AB61" s="60">
        <v>0</v>
      </c>
    </row>
    <row r="62" ht="51" customHeight="1" spans="1:28">
      <c r="A62" s="56">
        <v>57</v>
      </c>
      <c r="B62" s="56" t="s">
        <v>197</v>
      </c>
      <c r="C62" s="57">
        <v>0</v>
      </c>
      <c r="D62" s="58">
        <v>0</v>
      </c>
      <c r="E62" s="59">
        <v>0</v>
      </c>
      <c r="F62" s="59" t="s">
        <v>29</v>
      </c>
      <c r="G62" s="60">
        <v>0</v>
      </c>
      <c r="H62" s="59">
        <v>0</v>
      </c>
      <c r="I62" s="59" t="s">
        <v>29</v>
      </c>
      <c r="J62" s="60">
        <v>1</v>
      </c>
      <c r="K62" s="59">
        <v>4.6961327796</v>
      </c>
      <c r="L62" s="59" t="s">
        <v>88</v>
      </c>
      <c r="M62" s="61">
        <v>0</v>
      </c>
      <c r="N62" s="59">
        <v>0</v>
      </c>
      <c r="O62" s="59" t="s">
        <v>29</v>
      </c>
      <c r="P62" s="58">
        <v>2</v>
      </c>
      <c r="Q62" s="58">
        <v>12</v>
      </c>
      <c r="R62" s="59">
        <v>20.75</v>
      </c>
      <c r="S62" s="59">
        <v>1104.4</v>
      </c>
      <c r="T62" s="60">
        <v>0</v>
      </c>
      <c r="U62" s="60">
        <v>0</v>
      </c>
      <c r="V62" s="60">
        <v>0</v>
      </c>
      <c r="W62" s="60">
        <v>0</v>
      </c>
      <c r="X62" s="60">
        <v>0</v>
      </c>
      <c r="Y62" s="60">
        <v>0</v>
      </c>
      <c r="Z62" s="60">
        <v>0</v>
      </c>
      <c r="AA62" s="60">
        <v>0</v>
      </c>
      <c r="AB62" s="60">
        <v>0</v>
      </c>
    </row>
    <row r="63" ht="46" customHeight="1" spans="1:28">
      <c r="A63" s="56">
        <v>58</v>
      </c>
      <c r="B63" s="56" t="s">
        <v>198</v>
      </c>
      <c r="C63" s="57">
        <v>0</v>
      </c>
      <c r="D63" s="58">
        <v>0</v>
      </c>
      <c r="E63" s="59">
        <v>0</v>
      </c>
      <c r="F63" s="59" t="s">
        <v>29</v>
      </c>
      <c r="G63" s="60">
        <v>0</v>
      </c>
      <c r="H63" s="59">
        <v>0</v>
      </c>
      <c r="I63" s="59" t="s">
        <v>29</v>
      </c>
      <c r="J63" s="60">
        <v>3</v>
      </c>
      <c r="K63" s="59">
        <v>1.268414385</v>
      </c>
      <c r="L63" s="59" t="s">
        <v>199</v>
      </c>
      <c r="M63" s="61">
        <v>0</v>
      </c>
      <c r="N63" s="59">
        <v>0</v>
      </c>
      <c r="O63" s="59" t="s">
        <v>29</v>
      </c>
      <c r="P63" s="58">
        <v>2</v>
      </c>
      <c r="Q63" s="58">
        <v>11</v>
      </c>
      <c r="R63" s="59">
        <v>4.95</v>
      </c>
      <c r="S63" s="59">
        <v>2111.41</v>
      </c>
      <c r="T63" s="60">
        <v>0</v>
      </c>
      <c r="U63" s="60">
        <v>0</v>
      </c>
      <c r="V63" s="60">
        <v>0</v>
      </c>
      <c r="W63" s="60">
        <v>0</v>
      </c>
      <c r="X63" s="60">
        <v>0</v>
      </c>
      <c r="Y63" s="60">
        <v>0</v>
      </c>
      <c r="Z63" s="60">
        <v>0</v>
      </c>
      <c r="AA63" s="60">
        <v>0</v>
      </c>
      <c r="AB63" s="60">
        <v>0</v>
      </c>
    </row>
    <row r="64" ht="30" spans="1:28">
      <c r="A64" s="56">
        <v>59</v>
      </c>
      <c r="B64" s="62" t="s">
        <v>200</v>
      </c>
      <c r="C64" s="57">
        <v>0</v>
      </c>
      <c r="D64" s="60">
        <v>0</v>
      </c>
      <c r="E64" s="59">
        <v>0</v>
      </c>
      <c r="F64" s="59" t="s">
        <v>29</v>
      </c>
      <c r="G64" s="60">
        <v>0</v>
      </c>
      <c r="H64" s="59">
        <v>0</v>
      </c>
      <c r="I64" s="59" t="s">
        <v>29</v>
      </c>
      <c r="J64" s="60">
        <v>0</v>
      </c>
      <c r="K64" s="59">
        <v>0</v>
      </c>
      <c r="L64" s="59" t="s">
        <v>29</v>
      </c>
      <c r="M64" s="60">
        <v>1</v>
      </c>
      <c r="N64" s="59">
        <v>127.7894481379</v>
      </c>
      <c r="O64" s="59" t="s">
        <v>201</v>
      </c>
      <c r="P64" s="58">
        <v>2</v>
      </c>
      <c r="Q64" s="58">
        <v>5</v>
      </c>
      <c r="R64" s="59">
        <v>60.85</v>
      </c>
      <c r="S64" s="59">
        <v>99.51</v>
      </c>
      <c r="T64" s="60">
        <v>0</v>
      </c>
      <c r="U64" s="60">
        <v>0</v>
      </c>
      <c r="V64" s="60">
        <v>0</v>
      </c>
      <c r="W64" s="60">
        <v>0</v>
      </c>
      <c r="X64" s="60">
        <v>0</v>
      </c>
      <c r="Y64" s="60">
        <v>0</v>
      </c>
      <c r="Z64" s="60">
        <v>0</v>
      </c>
      <c r="AA64" s="60">
        <v>0</v>
      </c>
      <c r="AB64" s="60">
        <v>0</v>
      </c>
    </row>
    <row r="65" ht="74" customHeight="1" spans="1:28">
      <c r="A65" s="56">
        <v>60</v>
      </c>
      <c r="B65" s="56" t="s">
        <v>202</v>
      </c>
      <c r="C65" s="57">
        <v>0</v>
      </c>
      <c r="D65" s="58">
        <v>0</v>
      </c>
      <c r="E65" s="59">
        <v>0</v>
      </c>
      <c r="F65" s="59" t="s">
        <v>29</v>
      </c>
      <c r="G65" s="60">
        <v>0</v>
      </c>
      <c r="H65" s="59">
        <v>0</v>
      </c>
      <c r="I65" s="59" t="s">
        <v>29</v>
      </c>
      <c r="J65" s="60">
        <v>5</v>
      </c>
      <c r="K65" s="59">
        <v>2.215301888</v>
      </c>
      <c r="L65" s="59" t="s">
        <v>203</v>
      </c>
      <c r="M65" s="61">
        <v>0</v>
      </c>
      <c r="N65" s="59">
        <v>0</v>
      </c>
      <c r="O65" s="59" t="s">
        <v>29</v>
      </c>
      <c r="P65" s="58">
        <v>5</v>
      </c>
      <c r="Q65" s="58">
        <v>29</v>
      </c>
      <c r="R65" s="59">
        <v>525.98</v>
      </c>
      <c r="S65" s="59">
        <v>2187.74</v>
      </c>
      <c r="T65" s="60">
        <v>0</v>
      </c>
      <c r="U65" s="60">
        <v>0</v>
      </c>
      <c r="V65" s="60">
        <v>0</v>
      </c>
      <c r="W65" s="60">
        <v>0</v>
      </c>
      <c r="X65" s="60">
        <v>0</v>
      </c>
      <c r="Y65" s="60">
        <v>0</v>
      </c>
      <c r="Z65" s="60">
        <v>0</v>
      </c>
      <c r="AA65" s="60">
        <v>0</v>
      </c>
      <c r="AB65" s="60">
        <v>0</v>
      </c>
    </row>
    <row r="66" ht="90" customHeight="1" spans="1:28">
      <c r="A66" s="56">
        <v>61</v>
      </c>
      <c r="B66" s="56" t="s">
        <v>204</v>
      </c>
      <c r="C66" s="57">
        <v>0</v>
      </c>
      <c r="D66" s="58">
        <v>0</v>
      </c>
      <c r="E66" s="59">
        <v>0</v>
      </c>
      <c r="F66" s="59" t="s">
        <v>29</v>
      </c>
      <c r="G66" s="60">
        <v>1</v>
      </c>
      <c r="H66" s="59">
        <v>5.5432085068</v>
      </c>
      <c r="I66" s="59" t="s">
        <v>112</v>
      </c>
      <c r="J66" s="60">
        <v>6</v>
      </c>
      <c r="K66" s="59">
        <v>8.8381122968</v>
      </c>
      <c r="L66" s="59" t="s">
        <v>205</v>
      </c>
      <c r="M66" s="61">
        <v>0</v>
      </c>
      <c r="N66" s="59">
        <v>0</v>
      </c>
      <c r="O66" s="59" t="s">
        <v>29</v>
      </c>
      <c r="P66" s="58">
        <v>4</v>
      </c>
      <c r="Q66" s="58">
        <v>7</v>
      </c>
      <c r="R66" s="59">
        <v>129.94</v>
      </c>
      <c r="S66" s="59">
        <v>636.57</v>
      </c>
      <c r="T66" s="60">
        <v>0</v>
      </c>
      <c r="U66" s="60">
        <v>0</v>
      </c>
      <c r="V66" s="60">
        <v>0</v>
      </c>
      <c r="W66" s="60">
        <v>0</v>
      </c>
      <c r="X66" s="60">
        <v>0</v>
      </c>
      <c r="Y66" s="60">
        <v>0</v>
      </c>
      <c r="Z66" s="60">
        <v>0</v>
      </c>
      <c r="AA66" s="60">
        <v>0</v>
      </c>
      <c r="AB66" s="60">
        <v>0</v>
      </c>
    </row>
    <row r="67" ht="72" customHeight="1" spans="1:28">
      <c r="A67" s="56">
        <v>62</v>
      </c>
      <c r="B67" s="56" t="s">
        <v>206</v>
      </c>
      <c r="C67" s="57">
        <v>0</v>
      </c>
      <c r="D67" s="58">
        <v>1</v>
      </c>
      <c r="E67" s="59">
        <v>6.3165859604</v>
      </c>
      <c r="F67" s="59" t="s">
        <v>88</v>
      </c>
      <c r="G67" s="60">
        <v>0</v>
      </c>
      <c r="H67" s="59">
        <v>0</v>
      </c>
      <c r="I67" s="59" t="s">
        <v>29</v>
      </c>
      <c r="J67" s="60">
        <v>4</v>
      </c>
      <c r="K67" s="59">
        <v>11.2212530561</v>
      </c>
      <c r="L67" s="59" t="s">
        <v>207</v>
      </c>
      <c r="M67" s="61">
        <v>2</v>
      </c>
      <c r="N67" s="59">
        <v>4259.0931924344</v>
      </c>
      <c r="O67" s="59" t="s">
        <v>208</v>
      </c>
      <c r="P67" s="58">
        <v>31</v>
      </c>
      <c r="Q67" s="58">
        <v>133</v>
      </c>
      <c r="R67" s="59">
        <v>281</v>
      </c>
      <c r="S67" s="59">
        <v>11090.81</v>
      </c>
      <c r="T67" s="60">
        <v>0</v>
      </c>
      <c r="U67" s="60">
        <v>0</v>
      </c>
      <c r="V67" s="60">
        <v>0</v>
      </c>
      <c r="W67" s="60">
        <v>0</v>
      </c>
      <c r="X67" s="60">
        <v>0</v>
      </c>
      <c r="Y67" s="60">
        <v>1</v>
      </c>
      <c r="Z67" s="60">
        <v>2</v>
      </c>
      <c r="AA67" s="60">
        <v>0</v>
      </c>
      <c r="AB67" s="60">
        <v>0</v>
      </c>
    </row>
    <row r="68" ht="47" customHeight="1" spans="1:28">
      <c r="A68" s="56">
        <v>63</v>
      </c>
      <c r="B68" s="56" t="s">
        <v>209</v>
      </c>
      <c r="C68" s="57">
        <v>0</v>
      </c>
      <c r="D68" s="58">
        <v>0</v>
      </c>
      <c r="E68" s="59">
        <v>0</v>
      </c>
      <c r="F68" s="59" t="s">
        <v>29</v>
      </c>
      <c r="G68" s="60">
        <v>0</v>
      </c>
      <c r="H68" s="59">
        <v>0</v>
      </c>
      <c r="I68" s="59" t="s">
        <v>29</v>
      </c>
      <c r="J68" s="60">
        <v>1</v>
      </c>
      <c r="K68" s="59">
        <v>2.9795575186</v>
      </c>
      <c r="L68" s="59" t="s">
        <v>210</v>
      </c>
      <c r="M68" s="61">
        <v>0</v>
      </c>
      <c r="N68" s="59">
        <v>0</v>
      </c>
      <c r="O68" s="59" t="s">
        <v>29</v>
      </c>
      <c r="P68" s="58">
        <v>2</v>
      </c>
      <c r="Q68" s="58">
        <v>4</v>
      </c>
      <c r="R68" s="59">
        <v>153.01</v>
      </c>
      <c r="S68" s="59">
        <v>374.02</v>
      </c>
      <c r="T68" s="60">
        <v>0</v>
      </c>
      <c r="U68" s="60">
        <v>0</v>
      </c>
      <c r="V68" s="60">
        <v>0</v>
      </c>
      <c r="W68" s="60">
        <v>0</v>
      </c>
      <c r="X68" s="60">
        <v>0</v>
      </c>
      <c r="Y68" s="60">
        <v>0</v>
      </c>
      <c r="Z68" s="60">
        <v>0</v>
      </c>
      <c r="AA68" s="60">
        <v>0</v>
      </c>
      <c r="AB68" s="60">
        <v>0</v>
      </c>
    </row>
    <row r="69" ht="50" customHeight="1" spans="1:28">
      <c r="A69" s="56">
        <v>64</v>
      </c>
      <c r="B69" s="62" t="s">
        <v>211</v>
      </c>
      <c r="C69" s="57">
        <v>0</v>
      </c>
      <c r="D69" s="58">
        <v>0</v>
      </c>
      <c r="E69" s="59">
        <v>0</v>
      </c>
      <c r="F69" s="59" t="s">
        <v>29</v>
      </c>
      <c r="G69" s="60">
        <v>0</v>
      </c>
      <c r="H69" s="59">
        <v>0</v>
      </c>
      <c r="I69" s="59" t="s">
        <v>29</v>
      </c>
      <c r="J69" s="60">
        <v>1</v>
      </c>
      <c r="K69" s="59">
        <v>1.1265659062</v>
      </c>
      <c r="L69" s="59" t="s">
        <v>49</v>
      </c>
      <c r="M69" s="61">
        <v>0</v>
      </c>
      <c r="N69" s="59">
        <v>0</v>
      </c>
      <c r="O69" s="59" t="s">
        <v>29</v>
      </c>
      <c r="P69" s="58">
        <v>15</v>
      </c>
      <c r="Q69" s="58">
        <v>60</v>
      </c>
      <c r="R69" s="59">
        <v>13</v>
      </c>
      <c r="S69" s="59">
        <v>4203.8</v>
      </c>
      <c r="T69" s="60">
        <v>0</v>
      </c>
      <c r="U69" s="60">
        <v>0</v>
      </c>
      <c r="V69" s="60">
        <v>0</v>
      </c>
      <c r="W69" s="60">
        <v>0</v>
      </c>
      <c r="X69" s="60">
        <v>0</v>
      </c>
      <c r="Y69" s="60">
        <v>0</v>
      </c>
      <c r="Z69" s="60">
        <v>0</v>
      </c>
      <c r="AA69" s="60">
        <v>0</v>
      </c>
      <c r="AB69" s="60">
        <v>0</v>
      </c>
    </row>
    <row r="70" ht="173" customHeight="1" spans="1:28">
      <c r="A70" s="56">
        <v>65</v>
      </c>
      <c r="B70" s="62" t="s">
        <v>212</v>
      </c>
      <c r="C70" s="57">
        <v>2</v>
      </c>
      <c r="D70" s="58">
        <v>41</v>
      </c>
      <c r="E70" s="59">
        <v>7245.8678392218</v>
      </c>
      <c r="F70" s="59" t="s">
        <v>213</v>
      </c>
      <c r="G70" s="60">
        <v>0</v>
      </c>
      <c r="H70" s="59">
        <v>0</v>
      </c>
      <c r="I70" s="59" t="s">
        <v>29</v>
      </c>
      <c r="J70" s="60">
        <v>23</v>
      </c>
      <c r="K70" s="59">
        <v>53.8199191918</v>
      </c>
      <c r="L70" s="59" t="s">
        <v>214</v>
      </c>
      <c r="M70" s="61">
        <v>8</v>
      </c>
      <c r="N70" s="59">
        <v>28129.6340596083</v>
      </c>
      <c r="O70" s="59" t="s">
        <v>215</v>
      </c>
      <c r="P70" s="58">
        <v>51</v>
      </c>
      <c r="Q70" s="58">
        <v>141</v>
      </c>
      <c r="R70" s="59">
        <v>13202.42</v>
      </c>
      <c r="S70" s="59">
        <v>16386.49</v>
      </c>
      <c r="T70" s="60">
        <v>0</v>
      </c>
      <c r="U70" s="60">
        <v>0</v>
      </c>
      <c r="V70" s="60">
        <v>0</v>
      </c>
      <c r="W70" s="60">
        <v>2</v>
      </c>
      <c r="X70" s="60">
        <v>15</v>
      </c>
      <c r="Y70" s="60">
        <v>0</v>
      </c>
      <c r="Z70" s="60">
        <v>0</v>
      </c>
      <c r="AA70" s="60">
        <v>0</v>
      </c>
      <c r="AB70" s="60">
        <v>0</v>
      </c>
    </row>
    <row r="71" ht="150" customHeight="1" spans="1:28">
      <c r="A71" s="56">
        <v>66</v>
      </c>
      <c r="B71" s="56" t="s">
        <v>216</v>
      </c>
      <c r="C71" s="57">
        <v>6</v>
      </c>
      <c r="D71" s="58">
        <v>38</v>
      </c>
      <c r="E71" s="59">
        <v>7883.9605914739</v>
      </c>
      <c r="F71" s="59" t="s">
        <v>217</v>
      </c>
      <c r="G71" s="60">
        <v>3</v>
      </c>
      <c r="H71" s="59">
        <v>6.96</v>
      </c>
      <c r="I71" s="59" t="s">
        <v>218</v>
      </c>
      <c r="J71" s="60">
        <v>100</v>
      </c>
      <c r="K71" s="59">
        <v>188.1827623636</v>
      </c>
      <c r="L71" s="59" t="s">
        <v>219</v>
      </c>
      <c r="M71" s="61">
        <v>28</v>
      </c>
      <c r="N71" s="59">
        <v>29880.4054143472</v>
      </c>
      <c r="O71" s="59" t="s">
        <v>220</v>
      </c>
      <c r="P71" s="58">
        <v>49</v>
      </c>
      <c r="Q71" s="58">
        <v>348</v>
      </c>
      <c r="R71" s="59">
        <v>14298.63</v>
      </c>
      <c r="S71" s="59">
        <v>43648.59</v>
      </c>
      <c r="T71" s="60">
        <v>0</v>
      </c>
      <c r="U71" s="60">
        <v>0</v>
      </c>
      <c r="V71" s="60">
        <v>0</v>
      </c>
      <c r="W71" s="60">
        <v>1</v>
      </c>
      <c r="X71" s="60">
        <v>6</v>
      </c>
      <c r="Y71" s="60">
        <v>0</v>
      </c>
      <c r="Z71" s="60">
        <v>0</v>
      </c>
      <c r="AA71" s="60">
        <v>0</v>
      </c>
      <c r="AB71" s="60">
        <v>0</v>
      </c>
    </row>
    <row r="72" ht="140" customHeight="1" spans="1:28">
      <c r="A72" s="56">
        <v>67</v>
      </c>
      <c r="B72" s="56" t="s">
        <v>221</v>
      </c>
      <c r="C72" s="57">
        <v>3</v>
      </c>
      <c r="D72" s="58">
        <v>95</v>
      </c>
      <c r="E72" s="59">
        <v>6677.9864416443</v>
      </c>
      <c r="F72" s="59" t="s">
        <v>222</v>
      </c>
      <c r="G72" s="60">
        <v>1</v>
      </c>
      <c r="H72" s="59">
        <v>3.3017667098</v>
      </c>
      <c r="I72" s="59" t="s">
        <v>223</v>
      </c>
      <c r="J72" s="60">
        <v>96</v>
      </c>
      <c r="K72" s="59">
        <v>295.8574561057</v>
      </c>
      <c r="L72" s="59" t="s">
        <v>224</v>
      </c>
      <c r="M72" s="61">
        <v>35</v>
      </c>
      <c r="N72" s="59">
        <v>20841.3050066194</v>
      </c>
      <c r="O72" s="59" t="s">
        <v>225</v>
      </c>
      <c r="P72" s="58">
        <v>85</v>
      </c>
      <c r="Q72" s="58">
        <v>419</v>
      </c>
      <c r="R72" s="59">
        <v>16062.01</v>
      </c>
      <c r="S72" s="59">
        <v>61472.84</v>
      </c>
      <c r="T72" s="60">
        <v>0</v>
      </c>
      <c r="U72" s="60">
        <v>0</v>
      </c>
      <c r="V72" s="60">
        <v>0</v>
      </c>
      <c r="W72" s="60">
        <v>1</v>
      </c>
      <c r="X72" s="60">
        <v>2</v>
      </c>
      <c r="Y72" s="60">
        <v>0</v>
      </c>
      <c r="Z72" s="60">
        <v>0</v>
      </c>
      <c r="AA72" s="60">
        <v>0</v>
      </c>
      <c r="AB72" s="60">
        <v>0</v>
      </c>
    </row>
    <row r="73" ht="121" customHeight="1" spans="1:28">
      <c r="A73" s="56">
        <v>68</v>
      </c>
      <c r="B73" s="56" t="s">
        <v>226</v>
      </c>
      <c r="C73" s="57">
        <v>111</v>
      </c>
      <c r="D73" s="58">
        <v>706</v>
      </c>
      <c r="E73" s="59">
        <v>89446.43</v>
      </c>
      <c r="F73" s="59" t="s">
        <v>227</v>
      </c>
      <c r="G73" s="60">
        <v>23</v>
      </c>
      <c r="H73" s="59">
        <v>234.2801717027</v>
      </c>
      <c r="I73" s="59" t="s">
        <v>228</v>
      </c>
      <c r="J73" s="60">
        <v>284</v>
      </c>
      <c r="K73" s="59">
        <v>1495.3548079178</v>
      </c>
      <c r="L73" s="59" t="s">
        <v>229</v>
      </c>
      <c r="M73" s="61">
        <v>34</v>
      </c>
      <c r="N73" s="59">
        <v>41528.9898807594</v>
      </c>
      <c r="O73" s="59" t="s">
        <v>230</v>
      </c>
      <c r="P73" s="58">
        <v>238</v>
      </c>
      <c r="Q73" s="58">
        <v>2274</v>
      </c>
      <c r="R73" s="59">
        <v>183991.18</v>
      </c>
      <c r="S73" s="59">
        <v>348268.64</v>
      </c>
      <c r="T73" s="60">
        <v>0</v>
      </c>
      <c r="U73" s="60">
        <v>0</v>
      </c>
      <c r="V73" s="60">
        <v>0</v>
      </c>
      <c r="W73" s="60">
        <v>6</v>
      </c>
      <c r="X73" s="60">
        <v>15</v>
      </c>
      <c r="Y73" s="60">
        <v>0</v>
      </c>
      <c r="Z73" s="60">
        <v>0</v>
      </c>
      <c r="AA73" s="60">
        <v>0</v>
      </c>
      <c r="AB73" s="60">
        <v>3</v>
      </c>
    </row>
    <row r="74" ht="30" spans="1:28">
      <c r="A74" s="56">
        <v>69</v>
      </c>
      <c r="B74" s="56" t="s">
        <v>231</v>
      </c>
      <c r="C74" s="57">
        <v>0</v>
      </c>
      <c r="D74" s="58">
        <v>0</v>
      </c>
      <c r="E74" s="59">
        <v>0</v>
      </c>
      <c r="F74" s="59" t="s">
        <v>29</v>
      </c>
      <c r="G74" s="60">
        <v>0</v>
      </c>
      <c r="H74" s="59">
        <v>0</v>
      </c>
      <c r="I74" s="59" t="s">
        <v>29</v>
      </c>
      <c r="J74" s="60">
        <v>0</v>
      </c>
      <c r="K74" s="59">
        <v>0</v>
      </c>
      <c r="L74" s="59" t="s">
        <v>29</v>
      </c>
      <c r="M74" s="61">
        <v>1</v>
      </c>
      <c r="N74" s="59">
        <v>514.1615773512</v>
      </c>
      <c r="O74" s="59" t="s">
        <v>201</v>
      </c>
      <c r="P74" s="58">
        <v>2</v>
      </c>
      <c r="Q74" s="58">
        <v>21</v>
      </c>
      <c r="R74" s="59">
        <v>0</v>
      </c>
      <c r="S74" s="59">
        <v>2159.23</v>
      </c>
      <c r="T74" s="60">
        <v>0</v>
      </c>
      <c r="U74" s="60">
        <v>0</v>
      </c>
      <c r="V74" s="60">
        <v>0</v>
      </c>
      <c r="W74" s="60">
        <v>0</v>
      </c>
      <c r="X74" s="60">
        <v>0</v>
      </c>
      <c r="Y74" s="60">
        <v>0</v>
      </c>
      <c r="Z74" s="60">
        <v>0</v>
      </c>
      <c r="AA74" s="60">
        <v>0</v>
      </c>
      <c r="AB74" s="60">
        <v>0</v>
      </c>
    </row>
    <row r="75" ht="102" customHeight="1" spans="1:28">
      <c r="A75" s="56">
        <v>70</v>
      </c>
      <c r="B75" s="56" t="s">
        <v>232</v>
      </c>
      <c r="C75" s="57">
        <v>0</v>
      </c>
      <c r="D75" s="58">
        <v>5</v>
      </c>
      <c r="E75" s="59">
        <v>558.5616641241</v>
      </c>
      <c r="F75" s="59" t="s">
        <v>233</v>
      </c>
      <c r="G75" s="60">
        <v>0</v>
      </c>
      <c r="H75" s="59">
        <v>0</v>
      </c>
      <c r="I75" s="59" t="s">
        <v>29</v>
      </c>
      <c r="J75" s="60">
        <v>13</v>
      </c>
      <c r="K75" s="59">
        <v>24.7120248302</v>
      </c>
      <c r="L75" s="59" t="s">
        <v>234</v>
      </c>
      <c r="M75" s="61">
        <v>0</v>
      </c>
      <c r="N75" s="59">
        <v>0</v>
      </c>
      <c r="O75" s="59" t="s">
        <v>29</v>
      </c>
      <c r="P75" s="58">
        <v>37</v>
      </c>
      <c r="Q75" s="58">
        <v>152</v>
      </c>
      <c r="R75" s="59">
        <v>1374.49</v>
      </c>
      <c r="S75" s="59">
        <v>11954.38</v>
      </c>
      <c r="T75" s="60">
        <v>1</v>
      </c>
      <c r="U75" s="60">
        <v>2</v>
      </c>
      <c r="V75" s="60">
        <v>0</v>
      </c>
      <c r="W75" s="60">
        <v>0</v>
      </c>
      <c r="X75" s="60">
        <v>0</v>
      </c>
      <c r="Y75" s="60">
        <v>0</v>
      </c>
      <c r="Z75" s="60">
        <v>0</v>
      </c>
      <c r="AA75" s="60">
        <v>1</v>
      </c>
      <c r="AB75" s="60">
        <v>2</v>
      </c>
    </row>
    <row r="76" ht="133" customHeight="1" spans="1:28">
      <c r="A76" s="56">
        <v>71</v>
      </c>
      <c r="B76" s="56" t="s">
        <v>235</v>
      </c>
      <c r="C76" s="57">
        <v>36</v>
      </c>
      <c r="D76" s="58">
        <v>263</v>
      </c>
      <c r="E76" s="59">
        <v>69146.2931438914</v>
      </c>
      <c r="F76" s="59" t="s">
        <v>236</v>
      </c>
      <c r="G76" s="60">
        <v>2</v>
      </c>
      <c r="H76" s="59">
        <v>24.1374652715</v>
      </c>
      <c r="I76" s="59" t="s">
        <v>101</v>
      </c>
      <c r="J76" s="60">
        <v>125</v>
      </c>
      <c r="K76" s="59">
        <v>1544.142392587</v>
      </c>
      <c r="L76" s="59" t="s">
        <v>237</v>
      </c>
      <c r="M76" s="61">
        <v>79</v>
      </c>
      <c r="N76" s="59">
        <v>223341.734119173</v>
      </c>
      <c r="O76" s="59" t="s">
        <v>238</v>
      </c>
      <c r="P76" s="58">
        <v>89</v>
      </c>
      <c r="Q76" s="58">
        <v>1165</v>
      </c>
      <c r="R76" s="59">
        <v>128743.94</v>
      </c>
      <c r="S76" s="59">
        <v>319743.38</v>
      </c>
      <c r="T76" s="60">
        <v>0</v>
      </c>
      <c r="U76" s="60">
        <v>0</v>
      </c>
      <c r="V76" s="60">
        <v>0</v>
      </c>
      <c r="W76" s="60">
        <v>4</v>
      </c>
      <c r="X76" s="60">
        <v>16</v>
      </c>
      <c r="Y76" s="60">
        <v>0</v>
      </c>
      <c r="Z76" s="60">
        <v>0</v>
      </c>
      <c r="AA76" s="60">
        <v>0</v>
      </c>
      <c r="AB76" s="60">
        <v>0</v>
      </c>
    </row>
    <row r="77" ht="203" customHeight="1" spans="1:28">
      <c r="A77" s="56">
        <v>72</v>
      </c>
      <c r="B77" s="56" t="s">
        <v>239</v>
      </c>
      <c r="C77" s="57">
        <v>2</v>
      </c>
      <c r="D77" s="58">
        <v>32</v>
      </c>
      <c r="E77" s="59">
        <v>4957.6070263957</v>
      </c>
      <c r="F77" s="59" t="s">
        <v>240</v>
      </c>
      <c r="G77" s="60">
        <v>3</v>
      </c>
      <c r="H77" s="59">
        <v>5.68</v>
      </c>
      <c r="I77" s="59" t="s">
        <v>241</v>
      </c>
      <c r="J77" s="60">
        <v>87</v>
      </c>
      <c r="K77" s="59">
        <v>173.9909052888</v>
      </c>
      <c r="L77" s="59" t="s">
        <v>242</v>
      </c>
      <c r="M77" s="61">
        <v>36</v>
      </c>
      <c r="N77" s="59">
        <v>32720.34151145</v>
      </c>
      <c r="O77" s="59" t="s">
        <v>243</v>
      </c>
      <c r="P77" s="58">
        <v>51</v>
      </c>
      <c r="Q77" s="58">
        <v>260</v>
      </c>
      <c r="R77" s="59">
        <v>12808.66</v>
      </c>
      <c r="S77" s="59">
        <v>47663.24</v>
      </c>
      <c r="T77" s="60">
        <v>0</v>
      </c>
      <c r="U77" s="60">
        <v>0</v>
      </c>
      <c r="V77" s="60">
        <v>0</v>
      </c>
      <c r="W77" s="60">
        <v>2</v>
      </c>
      <c r="X77" s="60">
        <v>3</v>
      </c>
      <c r="Y77" s="60">
        <v>0</v>
      </c>
      <c r="Z77" s="60">
        <v>0</v>
      </c>
      <c r="AA77" s="60">
        <v>0</v>
      </c>
      <c r="AB77" s="60">
        <v>0</v>
      </c>
    </row>
    <row r="78" ht="30" spans="1:28">
      <c r="A78" s="56">
        <v>73</v>
      </c>
      <c r="B78" s="62" t="s">
        <v>244</v>
      </c>
      <c r="C78" s="57">
        <v>0</v>
      </c>
      <c r="D78" s="58">
        <v>0</v>
      </c>
      <c r="E78" s="59">
        <v>0</v>
      </c>
      <c r="F78" s="59" t="s">
        <v>29</v>
      </c>
      <c r="G78" s="60">
        <v>0</v>
      </c>
      <c r="H78" s="59">
        <v>0</v>
      </c>
      <c r="I78" s="59" t="s">
        <v>29</v>
      </c>
      <c r="J78" s="60">
        <v>1</v>
      </c>
      <c r="K78" s="59">
        <v>0.6865439591</v>
      </c>
      <c r="L78" s="59" t="s">
        <v>88</v>
      </c>
      <c r="M78" s="61">
        <v>0</v>
      </c>
      <c r="N78" s="59">
        <v>0</v>
      </c>
      <c r="O78" s="59" t="s">
        <v>29</v>
      </c>
      <c r="P78" s="58">
        <v>21</v>
      </c>
      <c r="Q78" s="58">
        <v>150</v>
      </c>
      <c r="R78" s="59">
        <v>9.43</v>
      </c>
      <c r="S78" s="59">
        <v>26066</v>
      </c>
      <c r="T78" s="60">
        <v>0</v>
      </c>
      <c r="U78" s="60">
        <v>0</v>
      </c>
      <c r="V78" s="60">
        <v>0</v>
      </c>
      <c r="W78" s="60">
        <v>0</v>
      </c>
      <c r="X78" s="60">
        <v>0</v>
      </c>
      <c r="Y78" s="60">
        <v>0</v>
      </c>
      <c r="Z78" s="60">
        <v>0</v>
      </c>
      <c r="AA78" s="60">
        <v>0</v>
      </c>
      <c r="AB78" s="60">
        <v>0</v>
      </c>
    </row>
    <row r="79" ht="65" customHeight="1" spans="1:28">
      <c r="A79" s="56">
        <v>74</v>
      </c>
      <c r="B79" s="56" t="s">
        <v>245</v>
      </c>
      <c r="C79" s="57">
        <v>0</v>
      </c>
      <c r="D79" s="58">
        <v>0</v>
      </c>
      <c r="E79" s="59">
        <v>0</v>
      </c>
      <c r="F79" s="59" t="s">
        <v>29</v>
      </c>
      <c r="G79" s="60">
        <v>0</v>
      </c>
      <c r="H79" s="59">
        <v>0</v>
      </c>
      <c r="I79" s="59" t="s">
        <v>29</v>
      </c>
      <c r="J79" s="60">
        <v>0</v>
      </c>
      <c r="K79" s="59">
        <v>0</v>
      </c>
      <c r="L79" s="59" t="s">
        <v>29</v>
      </c>
      <c r="M79" s="61">
        <v>9</v>
      </c>
      <c r="N79" s="59">
        <v>14748.7893550465</v>
      </c>
      <c r="O79" s="59" t="s">
        <v>246</v>
      </c>
      <c r="P79" s="58">
        <v>16</v>
      </c>
      <c r="Q79" s="58">
        <v>74</v>
      </c>
      <c r="R79" s="59">
        <v>335.85</v>
      </c>
      <c r="S79" s="59">
        <v>5784.38</v>
      </c>
      <c r="T79" s="60">
        <v>0</v>
      </c>
      <c r="U79" s="60">
        <v>0</v>
      </c>
      <c r="V79" s="60">
        <v>0</v>
      </c>
      <c r="W79" s="60">
        <v>0</v>
      </c>
      <c r="X79" s="60">
        <v>0</v>
      </c>
      <c r="Y79" s="60">
        <v>0</v>
      </c>
      <c r="Z79" s="60">
        <v>0</v>
      </c>
      <c r="AA79" s="60">
        <v>0</v>
      </c>
      <c r="AB79" s="60">
        <v>0</v>
      </c>
    </row>
    <row r="80" ht="64" customHeight="1" spans="1:28">
      <c r="A80" s="56">
        <v>75</v>
      </c>
      <c r="B80" s="62" t="s">
        <v>247</v>
      </c>
      <c r="C80" s="57">
        <v>0</v>
      </c>
      <c r="D80" s="58">
        <v>0</v>
      </c>
      <c r="E80" s="59">
        <v>0</v>
      </c>
      <c r="F80" s="59" t="s">
        <v>29</v>
      </c>
      <c r="G80" s="60">
        <v>0</v>
      </c>
      <c r="H80" s="59">
        <v>0</v>
      </c>
      <c r="I80" s="59" t="s">
        <v>29</v>
      </c>
      <c r="J80" s="60">
        <v>2</v>
      </c>
      <c r="K80" s="59">
        <v>8.281654277</v>
      </c>
      <c r="L80" s="59" t="s">
        <v>248</v>
      </c>
      <c r="M80" s="61">
        <v>4</v>
      </c>
      <c r="N80" s="59">
        <v>6108.4255256339</v>
      </c>
      <c r="O80" s="59" t="s">
        <v>249</v>
      </c>
      <c r="P80" s="58">
        <v>28</v>
      </c>
      <c r="Q80" s="58">
        <v>126</v>
      </c>
      <c r="R80" s="59">
        <v>166.04</v>
      </c>
      <c r="S80" s="59">
        <v>24467.17</v>
      </c>
      <c r="T80" s="60">
        <v>0</v>
      </c>
      <c r="U80" s="60">
        <v>0</v>
      </c>
      <c r="V80" s="60">
        <v>0</v>
      </c>
      <c r="W80" s="60">
        <v>0</v>
      </c>
      <c r="X80" s="60">
        <v>0</v>
      </c>
      <c r="Y80" s="60">
        <v>0</v>
      </c>
      <c r="Z80" s="60">
        <v>0</v>
      </c>
      <c r="AA80" s="60">
        <v>0</v>
      </c>
      <c r="AB80" s="60">
        <v>0</v>
      </c>
    </row>
    <row r="81" ht="117" customHeight="1" spans="1:28">
      <c r="A81" s="56">
        <v>76</v>
      </c>
      <c r="B81" s="62" t="s">
        <v>250</v>
      </c>
      <c r="C81" s="57">
        <v>25</v>
      </c>
      <c r="D81" s="58">
        <v>364</v>
      </c>
      <c r="E81" s="59">
        <v>84570.4667191711</v>
      </c>
      <c r="F81" s="59" t="s">
        <v>251</v>
      </c>
      <c r="G81" s="60">
        <v>6</v>
      </c>
      <c r="H81" s="59">
        <v>52.3419194953</v>
      </c>
      <c r="I81" s="59" t="s">
        <v>252</v>
      </c>
      <c r="J81" s="60">
        <v>178</v>
      </c>
      <c r="K81" s="59">
        <v>1614.9954767301</v>
      </c>
      <c r="L81" s="59" t="s">
        <v>253</v>
      </c>
      <c r="M81" s="61">
        <v>60</v>
      </c>
      <c r="N81" s="59">
        <f>192596.53+381.94</f>
        <v>192978.47</v>
      </c>
      <c r="O81" s="59" t="s">
        <v>254</v>
      </c>
      <c r="P81" s="58">
        <v>245</v>
      </c>
      <c r="Q81" s="58">
        <v>1656</v>
      </c>
      <c r="R81" s="59">
        <v>99601.25</v>
      </c>
      <c r="S81" s="59">
        <v>404595.39</v>
      </c>
      <c r="T81" s="60">
        <v>0</v>
      </c>
      <c r="U81" s="60">
        <v>2</v>
      </c>
      <c r="V81" s="60">
        <v>0</v>
      </c>
      <c r="W81" s="60">
        <v>7</v>
      </c>
      <c r="X81" s="60">
        <v>18</v>
      </c>
      <c r="Y81" s="60">
        <v>0</v>
      </c>
      <c r="Z81" s="60">
        <v>0</v>
      </c>
      <c r="AA81" s="60">
        <v>0</v>
      </c>
      <c r="AB81" s="60">
        <v>0</v>
      </c>
    </row>
    <row r="82" ht="119" customHeight="1" spans="1:28">
      <c r="A82" s="56">
        <v>77</v>
      </c>
      <c r="B82" s="56" t="s">
        <v>255</v>
      </c>
      <c r="C82" s="57">
        <v>0</v>
      </c>
      <c r="D82" s="58">
        <v>5</v>
      </c>
      <c r="E82" s="59">
        <v>114.4556218985</v>
      </c>
      <c r="F82" s="59" t="s">
        <v>256</v>
      </c>
      <c r="G82" s="60">
        <v>0</v>
      </c>
      <c r="H82" s="59">
        <v>0</v>
      </c>
      <c r="I82" s="59" t="s">
        <v>29</v>
      </c>
      <c r="J82" s="60">
        <v>16</v>
      </c>
      <c r="K82" s="59">
        <v>32.2959833599</v>
      </c>
      <c r="L82" s="59" t="s">
        <v>257</v>
      </c>
      <c r="M82" s="61">
        <v>0</v>
      </c>
      <c r="N82" s="59">
        <v>0</v>
      </c>
      <c r="O82" s="59" t="s">
        <v>29</v>
      </c>
      <c r="P82" s="58">
        <v>40</v>
      </c>
      <c r="Q82" s="58">
        <v>193</v>
      </c>
      <c r="R82" s="59">
        <v>923.1</v>
      </c>
      <c r="S82" s="59">
        <v>11551.5</v>
      </c>
      <c r="T82" s="60">
        <v>1</v>
      </c>
      <c r="U82" s="60">
        <v>4</v>
      </c>
      <c r="V82" s="60">
        <v>0</v>
      </c>
      <c r="W82" s="60">
        <v>0</v>
      </c>
      <c r="X82" s="60">
        <v>0</v>
      </c>
      <c r="Y82" s="60">
        <v>1</v>
      </c>
      <c r="Z82" s="60">
        <v>4</v>
      </c>
      <c r="AA82" s="60">
        <v>0</v>
      </c>
      <c r="AB82" s="60">
        <v>0</v>
      </c>
    </row>
    <row r="83" ht="75" customHeight="1" spans="1:28">
      <c r="A83" s="56">
        <v>78</v>
      </c>
      <c r="B83" s="62" t="s">
        <v>258</v>
      </c>
      <c r="C83" s="57">
        <v>0</v>
      </c>
      <c r="D83" s="58">
        <v>3</v>
      </c>
      <c r="E83" s="59">
        <v>340.6164064797</v>
      </c>
      <c r="F83" s="59" t="s">
        <v>259</v>
      </c>
      <c r="G83" s="60">
        <v>0</v>
      </c>
      <c r="H83" s="59">
        <v>0</v>
      </c>
      <c r="I83" s="59" t="s">
        <v>29</v>
      </c>
      <c r="J83" s="60">
        <v>4</v>
      </c>
      <c r="K83" s="59">
        <v>48.0475311557</v>
      </c>
      <c r="L83" s="59" t="s">
        <v>260</v>
      </c>
      <c r="M83" s="61">
        <v>1</v>
      </c>
      <c r="N83" s="59">
        <v>1266.02210946</v>
      </c>
      <c r="O83" s="59" t="s">
        <v>261</v>
      </c>
      <c r="P83" s="58">
        <v>18</v>
      </c>
      <c r="Q83" s="58">
        <v>70</v>
      </c>
      <c r="R83" s="59">
        <v>83.49</v>
      </c>
      <c r="S83" s="59">
        <v>5770.48</v>
      </c>
      <c r="T83" s="60">
        <v>0</v>
      </c>
      <c r="U83" s="60">
        <v>0</v>
      </c>
      <c r="V83" s="60">
        <v>0</v>
      </c>
      <c r="W83" s="60">
        <v>0</v>
      </c>
      <c r="X83" s="60">
        <v>0</v>
      </c>
      <c r="Y83" s="60">
        <v>0</v>
      </c>
      <c r="Z83" s="60">
        <v>0</v>
      </c>
      <c r="AA83" s="60">
        <v>0</v>
      </c>
      <c r="AB83" s="60">
        <v>0</v>
      </c>
    </row>
    <row r="84" ht="49" customHeight="1" spans="1:28">
      <c r="A84" s="56">
        <v>79</v>
      </c>
      <c r="B84" s="56" t="s">
        <v>262</v>
      </c>
      <c r="C84" s="57">
        <v>0</v>
      </c>
      <c r="D84" s="58">
        <v>1</v>
      </c>
      <c r="E84" s="59">
        <v>79.4917321432</v>
      </c>
      <c r="F84" s="59" t="s">
        <v>49</v>
      </c>
      <c r="G84" s="60">
        <v>0</v>
      </c>
      <c r="H84" s="59">
        <v>0</v>
      </c>
      <c r="I84" s="59" t="s">
        <v>29</v>
      </c>
      <c r="J84" s="60">
        <v>4</v>
      </c>
      <c r="K84" s="59">
        <v>3.920074553</v>
      </c>
      <c r="L84" s="59" t="s">
        <v>185</v>
      </c>
      <c r="M84" s="61">
        <v>3</v>
      </c>
      <c r="N84" s="59">
        <v>8748.4188644351</v>
      </c>
      <c r="O84" s="59" t="s">
        <v>263</v>
      </c>
      <c r="P84" s="58">
        <v>29</v>
      </c>
      <c r="Q84" s="58">
        <v>119</v>
      </c>
      <c r="R84" s="59">
        <v>230.66</v>
      </c>
      <c r="S84" s="59">
        <v>10346.02</v>
      </c>
      <c r="T84" s="60">
        <v>0</v>
      </c>
      <c r="U84" s="60">
        <v>0</v>
      </c>
      <c r="V84" s="60">
        <v>0</v>
      </c>
      <c r="W84" s="60">
        <v>0</v>
      </c>
      <c r="X84" s="60">
        <v>0</v>
      </c>
      <c r="Y84" s="60">
        <v>0</v>
      </c>
      <c r="Z84" s="60">
        <v>0</v>
      </c>
      <c r="AA84" s="60">
        <v>0</v>
      </c>
      <c r="AB84" s="60">
        <v>0</v>
      </c>
    </row>
    <row r="85" ht="30" spans="1:28">
      <c r="A85" s="56">
        <v>80</v>
      </c>
      <c r="B85" s="56" t="s">
        <v>264</v>
      </c>
      <c r="C85" s="57">
        <v>0</v>
      </c>
      <c r="D85" s="58">
        <v>0</v>
      </c>
      <c r="E85" s="59">
        <v>0</v>
      </c>
      <c r="F85" s="59" t="s">
        <v>29</v>
      </c>
      <c r="G85" s="60">
        <v>0</v>
      </c>
      <c r="H85" s="59">
        <v>0</v>
      </c>
      <c r="I85" s="59" t="s">
        <v>29</v>
      </c>
      <c r="J85" s="60">
        <v>1</v>
      </c>
      <c r="K85" s="59">
        <v>3.2849953172</v>
      </c>
      <c r="L85" s="59" t="s">
        <v>210</v>
      </c>
      <c r="M85" s="61">
        <v>2</v>
      </c>
      <c r="N85" s="59">
        <v>3057.5313951793</v>
      </c>
      <c r="O85" s="59" t="s">
        <v>265</v>
      </c>
      <c r="P85" s="58">
        <v>26</v>
      </c>
      <c r="Q85" s="58">
        <v>74</v>
      </c>
      <c r="R85" s="59">
        <v>227.46</v>
      </c>
      <c r="S85" s="59">
        <v>8119.86</v>
      </c>
      <c r="T85" s="60">
        <v>0</v>
      </c>
      <c r="U85" s="60">
        <v>0</v>
      </c>
      <c r="V85" s="60">
        <v>0</v>
      </c>
      <c r="W85" s="60">
        <v>0</v>
      </c>
      <c r="X85" s="60">
        <v>0</v>
      </c>
      <c r="Y85" s="60">
        <v>0</v>
      </c>
      <c r="Z85" s="60">
        <v>0</v>
      </c>
      <c r="AA85" s="60">
        <v>0</v>
      </c>
      <c r="AB85" s="60">
        <v>0</v>
      </c>
    </row>
    <row r="86" ht="49" customHeight="1" spans="1:28">
      <c r="A86" s="56">
        <v>81</v>
      </c>
      <c r="B86" s="56" t="s">
        <v>266</v>
      </c>
      <c r="C86" s="57">
        <v>0</v>
      </c>
      <c r="D86" s="58">
        <v>2</v>
      </c>
      <c r="E86" s="59">
        <v>70.4457311953</v>
      </c>
      <c r="F86" s="59" t="s">
        <v>267</v>
      </c>
      <c r="G86" s="60">
        <v>0</v>
      </c>
      <c r="H86" s="59">
        <v>0</v>
      </c>
      <c r="I86" s="59" t="s">
        <v>29</v>
      </c>
      <c r="J86" s="60">
        <v>2</v>
      </c>
      <c r="K86" s="59">
        <v>1.1975531817</v>
      </c>
      <c r="L86" s="59" t="s">
        <v>101</v>
      </c>
      <c r="M86" s="61">
        <v>0</v>
      </c>
      <c r="N86" s="59">
        <v>0</v>
      </c>
      <c r="O86" s="59" t="s">
        <v>29</v>
      </c>
      <c r="P86" s="58">
        <v>24</v>
      </c>
      <c r="Q86" s="58">
        <v>63</v>
      </c>
      <c r="R86" s="59">
        <v>21.85</v>
      </c>
      <c r="S86" s="59">
        <v>5671.06</v>
      </c>
      <c r="T86" s="60">
        <v>0</v>
      </c>
      <c r="U86" s="60">
        <v>0</v>
      </c>
      <c r="V86" s="60">
        <v>0</v>
      </c>
      <c r="W86" s="60">
        <v>0</v>
      </c>
      <c r="X86" s="60">
        <v>0</v>
      </c>
      <c r="Y86" s="60">
        <v>0</v>
      </c>
      <c r="Z86" s="60">
        <v>0</v>
      </c>
      <c r="AA86" s="60">
        <v>0</v>
      </c>
      <c r="AB86" s="60">
        <v>0</v>
      </c>
    </row>
    <row r="87" ht="132" customHeight="1" spans="1:28">
      <c r="A87" s="56">
        <v>82</v>
      </c>
      <c r="B87" s="56" t="s">
        <v>268</v>
      </c>
      <c r="C87" s="57">
        <v>20</v>
      </c>
      <c r="D87" s="58">
        <v>257</v>
      </c>
      <c r="E87" s="59">
        <v>45151.0531291321</v>
      </c>
      <c r="F87" s="59" t="s">
        <v>269</v>
      </c>
      <c r="G87" s="60">
        <v>5</v>
      </c>
      <c r="H87" s="59">
        <v>83.7753270684</v>
      </c>
      <c r="I87" s="59" t="s">
        <v>270</v>
      </c>
      <c r="J87" s="60">
        <v>163</v>
      </c>
      <c r="K87" s="59">
        <v>1481.0530145542</v>
      </c>
      <c r="L87" s="59" t="s">
        <v>271</v>
      </c>
      <c r="M87" s="61">
        <v>47</v>
      </c>
      <c r="N87" s="59">
        <v>116768.969430348</v>
      </c>
      <c r="O87" s="59" t="s">
        <v>272</v>
      </c>
      <c r="P87" s="58">
        <v>225</v>
      </c>
      <c r="Q87" s="58">
        <v>1364</v>
      </c>
      <c r="R87" s="59">
        <v>50183.34</v>
      </c>
      <c r="S87" s="59">
        <v>270337.32</v>
      </c>
      <c r="T87" s="60">
        <v>0</v>
      </c>
      <c r="U87" s="60">
        <v>0</v>
      </c>
      <c r="V87" s="60">
        <v>0</v>
      </c>
      <c r="W87" s="60">
        <v>3</v>
      </c>
      <c r="X87" s="60">
        <v>7</v>
      </c>
      <c r="Y87" s="60">
        <v>0</v>
      </c>
      <c r="Z87" s="60">
        <v>0</v>
      </c>
      <c r="AA87" s="60">
        <v>0</v>
      </c>
      <c r="AB87" s="60">
        <v>0</v>
      </c>
    </row>
    <row r="88" ht="112" customHeight="1" spans="1:28">
      <c r="A88" s="56">
        <v>83</v>
      </c>
      <c r="B88" s="56" t="s">
        <v>273</v>
      </c>
      <c r="C88" s="57">
        <v>34</v>
      </c>
      <c r="D88" s="58">
        <v>180</v>
      </c>
      <c r="E88" s="59">
        <v>13586.7482358736</v>
      </c>
      <c r="F88" s="59" t="s">
        <v>274</v>
      </c>
      <c r="G88" s="60">
        <v>9</v>
      </c>
      <c r="H88" s="59">
        <v>65.2671027179</v>
      </c>
      <c r="I88" s="59" t="s">
        <v>275</v>
      </c>
      <c r="J88" s="60">
        <v>153</v>
      </c>
      <c r="K88" s="59">
        <v>733.9067180146</v>
      </c>
      <c r="L88" s="59" t="s">
        <v>276</v>
      </c>
      <c r="M88" s="61">
        <v>21</v>
      </c>
      <c r="N88" s="59">
        <v>33999.644098158</v>
      </c>
      <c r="O88" s="59" t="s">
        <v>277</v>
      </c>
      <c r="P88" s="58">
        <v>103</v>
      </c>
      <c r="Q88" s="58">
        <v>701</v>
      </c>
      <c r="R88" s="59">
        <v>54159.37</v>
      </c>
      <c r="S88" s="59">
        <v>108763.5</v>
      </c>
      <c r="T88" s="60">
        <v>0</v>
      </c>
      <c r="U88" s="60">
        <v>0</v>
      </c>
      <c r="V88" s="60">
        <v>0</v>
      </c>
      <c r="W88" s="60">
        <v>2</v>
      </c>
      <c r="X88" s="60">
        <v>4</v>
      </c>
      <c r="Y88" s="60">
        <v>0</v>
      </c>
      <c r="Z88" s="60">
        <v>0</v>
      </c>
      <c r="AA88" s="60">
        <v>0</v>
      </c>
      <c r="AB88" s="60">
        <v>0</v>
      </c>
    </row>
    <row r="89" ht="71" customHeight="1" spans="1:28">
      <c r="A89" s="56">
        <v>84</v>
      </c>
      <c r="B89" s="56" t="s">
        <v>278</v>
      </c>
      <c r="C89" s="57">
        <v>0</v>
      </c>
      <c r="D89" s="58">
        <v>0</v>
      </c>
      <c r="E89" s="59">
        <v>0</v>
      </c>
      <c r="F89" s="59" t="s">
        <v>29</v>
      </c>
      <c r="G89" s="60">
        <v>0</v>
      </c>
      <c r="H89" s="59">
        <v>0</v>
      </c>
      <c r="I89" s="59" t="s">
        <v>29</v>
      </c>
      <c r="J89" s="60">
        <v>3</v>
      </c>
      <c r="K89" s="59">
        <v>13.45871542</v>
      </c>
      <c r="L89" s="59" t="s">
        <v>279</v>
      </c>
      <c r="M89" s="61">
        <v>0</v>
      </c>
      <c r="N89" s="59">
        <v>0</v>
      </c>
      <c r="O89" s="59" t="s">
        <v>29</v>
      </c>
      <c r="P89" s="58">
        <v>2</v>
      </c>
      <c r="Q89" s="58">
        <v>8</v>
      </c>
      <c r="R89" s="59">
        <v>67.32</v>
      </c>
      <c r="S89" s="59">
        <v>784.08</v>
      </c>
      <c r="T89" s="60">
        <v>0</v>
      </c>
      <c r="U89" s="60">
        <v>0</v>
      </c>
      <c r="V89" s="60">
        <v>0</v>
      </c>
      <c r="W89" s="60">
        <v>0</v>
      </c>
      <c r="X89" s="60">
        <v>0</v>
      </c>
      <c r="Y89" s="60">
        <v>0</v>
      </c>
      <c r="Z89" s="60">
        <v>0</v>
      </c>
      <c r="AA89" s="60">
        <v>0</v>
      </c>
      <c r="AB89" s="60">
        <v>0</v>
      </c>
    </row>
    <row r="90" ht="130" customHeight="1" spans="1:28">
      <c r="A90" s="56">
        <v>85</v>
      </c>
      <c r="B90" s="56" t="s">
        <v>280</v>
      </c>
      <c r="C90" s="57">
        <v>2</v>
      </c>
      <c r="D90" s="58">
        <v>32</v>
      </c>
      <c r="E90" s="59">
        <v>2765.7515183297</v>
      </c>
      <c r="F90" s="59" t="s">
        <v>281</v>
      </c>
      <c r="G90" s="60">
        <v>1</v>
      </c>
      <c r="H90" s="59">
        <v>2.804787449</v>
      </c>
      <c r="I90" s="59" t="s">
        <v>49</v>
      </c>
      <c r="J90" s="60">
        <v>94</v>
      </c>
      <c r="K90" s="59">
        <v>240.8554360947</v>
      </c>
      <c r="L90" s="59" t="s">
        <v>282</v>
      </c>
      <c r="M90" s="61">
        <v>66</v>
      </c>
      <c r="N90" s="59">
        <v>47978.0503083462</v>
      </c>
      <c r="O90" s="59" t="s">
        <v>283</v>
      </c>
      <c r="P90" s="58">
        <v>72</v>
      </c>
      <c r="Q90" s="58">
        <v>383</v>
      </c>
      <c r="R90" s="59">
        <v>11416.62</v>
      </c>
      <c r="S90" s="59">
        <v>46490</v>
      </c>
      <c r="T90" s="60">
        <v>0</v>
      </c>
      <c r="U90" s="60">
        <v>0</v>
      </c>
      <c r="V90" s="60">
        <v>0</v>
      </c>
      <c r="W90" s="60">
        <v>1</v>
      </c>
      <c r="X90" s="60">
        <v>2</v>
      </c>
      <c r="Y90" s="60">
        <v>0</v>
      </c>
      <c r="Z90" s="60">
        <v>0</v>
      </c>
      <c r="AA90" s="60">
        <v>0</v>
      </c>
      <c r="AB90" s="60">
        <v>0</v>
      </c>
    </row>
    <row r="91" ht="52" customHeight="1" spans="1:28">
      <c r="A91" s="56">
        <v>86</v>
      </c>
      <c r="B91" s="56" t="s">
        <v>284</v>
      </c>
      <c r="C91" s="57">
        <v>0</v>
      </c>
      <c r="D91" s="58">
        <v>3</v>
      </c>
      <c r="E91" s="59">
        <v>74.20031034</v>
      </c>
      <c r="F91" s="59" t="s">
        <v>125</v>
      </c>
      <c r="G91" s="60">
        <v>0</v>
      </c>
      <c r="H91" s="59">
        <v>0</v>
      </c>
      <c r="I91" s="59" t="s">
        <v>29</v>
      </c>
      <c r="J91" s="60">
        <v>2</v>
      </c>
      <c r="K91" s="59">
        <v>1.0757365346</v>
      </c>
      <c r="L91" s="59" t="s">
        <v>101</v>
      </c>
      <c r="M91" s="61">
        <v>7</v>
      </c>
      <c r="N91" s="59">
        <v>2289.6645640502</v>
      </c>
      <c r="O91" s="59" t="s">
        <v>285</v>
      </c>
      <c r="P91" s="58">
        <v>34</v>
      </c>
      <c r="Q91" s="58">
        <v>242</v>
      </c>
      <c r="R91" s="59">
        <v>287.74</v>
      </c>
      <c r="S91" s="59">
        <v>29450.51</v>
      </c>
      <c r="T91" s="60">
        <v>0</v>
      </c>
      <c r="U91" s="60">
        <v>0</v>
      </c>
      <c r="V91" s="60">
        <v>0</v>
      </c>
      <c r="W91" s="60">
        <v>0</v>
      </c>
      <c r="X91" s="60">
        <v>0</v>
      </c>
      <c r="Y91" s="60">
        <v>0</v>
      </c>
      <c r="Z91" s="60">
        <v>0</v>
      </c>
      <c r="AA91" s="60">
        <v>0</v>
      </c>
      <c r="AB91" s="60">
        <v>0</v>
      </c>
    </row>
    <row r="92" ht="107" customHeight="1" spans="1:28">
      <c r="A92" s="56">
        <v>87</v>
      </c>
      <c r="B92" s="56" t="s">
        <v>286</v>
      </c>
      <c r="C92" s="57">
        <v>0</v>
      </c>
      <c r="D92" s="58">
        <v>23</v>
      </c>
      <c r="E92" s="59">
        <v>1642.0631548196</v>
      </c>
      <c r="F92" s="59" t="s">
        <v>287</v>
      </c>
      <c r="G92" s="60">
        <v>0</v>
      </c>
      <c r="H92" s="59">
        <v>0</v>
      </c>
      <c r="I92" s="59" t="s">
        <v>29</v>
      </c>
      <c r="J92" s="60">
        <v>83</v>
      </c>
      <c r="K92" s="59">
        <v>197.8970333734</v>
      </c>
      <c r="L92" s="59" t="s">
        <v>288</v>
      </c>
      <c r="M92" s="61">
        <v>42</v>
      </c>
      <c r="N92" s="59">
        <v>30964.578134756</v>
      </c>
      <c r="O92" s="59" t="s">
        <v>289</v>
      </c>
      <c r="P92" s="58">
        <v>99</v>
      </c>
      <c r="Q92" s="58">
        <v>517</v>
      </c>
      <c r="R92" s="59">
        <v>7650.39</v>
      </c>
      <c r="S92" s="59">
        <v>82764.53</v>
      </c>
      <c r="T92" s="60">
        <v>0</v>
      </c>
      <c r="U92" s="60">
        <v>0</v>
      </c>
      <c r="V92" s="60">
        <v>0</v>
      </c>
      <c r="W92" s="60">
        <v>1</v>
      </c>
      <c r="X92" s="60">
        <v>2</v>
      </c>
      <c r="Y92" s="60">
        <v>0</v>
      </c>
      <c r="Z92" s="60">
        <v>0</v>
      </c>
      <c r="AA92" s="60">
        <v>0</v>
      </c>
      <c r="AB92" s="60">
        <v>0</v>
      </c>
    </row>
    <row r="93" ht="104" customHeight="1" spans="1:28">
      <c r="A93" s="56">
        <v>88</v>
      </c>
      <c r="B93" s="56" t="s">
        <v>290</v>
      </c>
      <c r="C93" s="57">
        <v>4</v>
      </c>
      <c r="D93" s="58">
        <v>39</v>
      </c>
      <c r="E93" s="59">
        <v>6352.3398963998</v>
      </c>
      <c r="F93" s="59" t="s">
        <v>291</v>
      </c>
      <c r="G93" s="60">
        <v>1</v>
      </c>
      <c r="H93" s="59">
        <v>3.8099</v>
      </c>
      <c r="I93" s="59" t="s">
        <v>49</v>
      </c>
      <c r="J93" s="60">
        <v>179</v>
      </c>
      <c r="K93" s="59">
        <v>345.5100842946</v>
      </c>
      <c r="L93" s="59" t="s">
        <v>292</v>
      </c>
      <c r="M93" s="61">
        <v>138</v>
      </c>
      <c r="N93" s="59">
        <v>57629.9357480779</v>
      </c>
      <c r="O93" s="59" t="s">
        <v>293</v>
      </c>
      <c r="P93" s="58">
        <v>76</v>
      </c>
      <c r="Q93" s="58">
        <v>446</v>
      </c>
      <c r="R93" s="59">
        <v>29778.85</v>
      </c>
      <c r="S93" s="59">
        <v>69445.3</v>
      </c>
      <c r="T93" s="60">
        <v>0</v>
      </c>
      <c r="U93" s="60">
        <v>0</v>
      </c>
      <c r="V93" s="60">
        <v>0</v>
      </c>
      <c r="W93" s="60">
        <v>0</v>
      </c>
      <c r="X93" s="60">
        <v>0</v>
      </c>
      <c r="Y93" s="60">
        <v>0</v>
      </c>
      <c r="Z93" s="60">
        <v>0</v>
      </c>
      <c r="AA93" s="60">
        <v>0</v>
      </c>
      <c r="AB93" s="60">
        <v>0</v>
      </c>
    </row>
    <row r="94" ht="108" customHeight="1" spans="1:28">
      <c r="A94" s="56">
        <v>89</v>
      </c>
      <c r="B94" s="62" t="s">
        <v>294</v>
      </c>
      <c r="C94" s="57">
        <v>13</v>
      </c>
      <c r="D94" s="58">
        <v>200</v>
      </c>
      <c r="E94" s="59">
        <v>27622.9208267832</v>
      </c>
      <c r="F94" s="59" t="s">
        <v>295</v>
      </c>
      <c r="G94" s="60">
        <v>3</v>
      </c>
      <c r="H94" s="59">
        <v>13.4622087409</v>
      </c>
      <c r="I94" s="59" t="s">
        <v>296</v>
      </c>
      <c r="J94" s="60">
        <v>217</v>
      </c>
      <c r="K94" s="59">
        <v>1594.2372804596</v>
      </c>
      <c r="L94" s="59" t="s">
        <v>297</v>
      </c>
      <c r="M94" s="61">
        <v>137</v>
      </c>
      <c r="N94" s="59">
        <v>198846.37</v>
      </c>
      <c r="O94" s="59" t="s">
        <v>298</v>
      </c>
      <c r="P94" s="58">
        <v>216</v>
      </c>
      <c r="Q94" s="58">
        <v>1244</v>
      </c>
      <c r="R94" s="59">
        <v>56747.98</v>
      </c>
      <c r="S94" s="59">
        <v>215466.65</v>
      </c>
      <c r="T94" s="60">
        <v>1</v>
      </c>
      <c r="U94" s="60">
        <v>5</v>
      </c>
      <c r="V94" s="60">
        <v>0</v>
      </c>
      <c r="W94" s="60">
        <v>2</v>
      </c>
      <c r="X94" s="60">
        <v>4</v>
      </c>
      <c r="Y94" s="60">
        <v>0</v>
      </c>
      <c r="Z94" s="60">
        <v>0</v>
      </c>
      <c r="AA94" s="60">
        <v>0</v>
      </c>
      <c r="AB94" s="60">
        <v>0</v>
      </c>
    </row>
    <row r="95" ht="125.5" customHeight="1" spans="1:28">
      <c r="A95" s="56">
        <v>90</v>
      </c>
      <c r="B95" s="56" t="s">
        <v>299</v>
      </c>
      <c r="C95" s="57">
        <v>3</v>
      </c>
      <c r="D95" s="58">
        <v>40</v>
      </c>
      <c r="E95" s="59">
        <v>4436.9625782773</v>
      </c>
      <c r="F95" s="59" t="s">
        <v>300</v>
      </c>
      <c r="G95" s="60">
        <v>0</v>
      </c>
      <c r="H95" s="59">
        <v>0</v>
      </c>
      <c r="I95" s="59" t="s">
        <v>29</v>
      </c>
      <c r="J95" s="60">
        <v>167</v>
      </c>
      <c r="K95" s="59">
        <v>339.5002488208</v>
      </c>
      <c r="L95" s="59" t="s">
        <v>301</v>
      </c>
      <c r="M95" s="61">
        <v>52</v>
      </c>
      <c r="N95" s="59">
        <v>30749.6582413923</v>
      </c>
      <c r="O95" s="59" t="s">
        <v>302</v>
      </c>
      <c r="P95" s="58">
        <v>86</v>
      </c>
      <c r="Q95" s="58">
        <v>379</v>
      </c>
      <c r="R95" s="59">
        <v>12391.31</v>
      </c>
      <c r="S95" s="59">
        <v>37578.08</v>
      </c>
      <c r="T95" s="60">
        <v>1</v>
      </c>
      <c r="U95" s="60">
        <v>2</v>
      </c>
      <c r="V95" s="60">
        <v>0</v>
      </c>
      <c r="W95" s="60">
        <v>1</v>
      </c>
      <c r="X95" s="60">
        <v>2</v>
      </c>
      <c r="Y95" s="60">
        <v>0</v>
      </c>
      <c r="Z95" s="60">
        <v>0</v>
      </c>
      <c r="AA95" s="60">
        <v>0</v>
      </c>
      <c r="AB95" s="60">
        <v>0</v>
      </c>
    </row>
    <row r="96" ht="108" customHeight="1" spans="1:28">
      <c r="A96" s="56">
        <v>91</v>
      </c>
      <c r="B96" s="56" t="s">
        <v>303</v>
      </c>
      <c r="C96" s="57">
        <v>1</v>
      </c>
      <c r="D96" s="58">
        <v>87</v>
      </c>
      <c r="E96" s="59">
        <v>10852.4682767784</v>
      </c>
      <c r="F96" s="59" t="s">
        <v>304</v>
      </c>
      <c r="G96" s="60">
        <v>3</v>
      </c>
      <c r="H96" s="59">
        <v>2.0842450303</v>
      </c>
      <c r="I96" s="59" t="s">
        <v>218</v>
      </c>
      <c r="J96" s="60">
        <v>363</v>
      </c>
      <c r="K96" s="59">
        <v>1246.1715471142</v>
      </c>
      <c r="L96" s="59" t="s">
        <v>305</v>
      </c>
      <c r="M96" s="61">
        <v>90</v>
      </c>
      <c r="N96" s="59">
        <v>149142.958970844</v>
      </c>
      <c r="O96" s="59" t="s">
        <v>306</v>
      </c>
      <c r="P96" s="58">
        <v>183</v>
      </c>
      <c r="Q96" s="58">
        <v>824</v>
      </c>
      <c r="R96" s="59">
        <v>41152.94</v>
      </c>
      <c r="S96" s="59">
        <v>110263.59</v>
      </c>
      <c r="T96" s="60">
        <v>1</v>
      </c>
      <c r="U96" s="60">
        <v>2</v>
      </c>
      <c r="V96" s="60">
        <v>0</v>
      </c>
      <c r="W96" s="60">
        <v>10</v>
      </c>
      <c r="X96" s="60">
        <v>27</v>
      </c>
      <c r="Y96" s="60">
        <v>0</v>
      </c>
      <c r="Z96" s="60">
        <v>0</v>
      </c>
      <c r="AA96" s="60">
        <v>2</v>
      </c>
      <c r="AB96" s="60">
        <v>5</v>
      </c>
    </row>
    <row r="97" ht="120" customHeight="1" spans="1:29">
      <c r="A97" s="56">
        <v>92</v>
      </c>
      <c r="B97" s="56" t="s">
        <v>307</v>
      </c>
      <c r="C97" s="57">
        <v>4</v>
      </c>
      <c r="D97" s="58">
        <v>123</v>
      </c>
      <c r="E97" s="59">
        <v>13590.4658191673</v>
      </c>
      <c r="F97" s="59" t="s">
        <v>308</v>
      </c>
      <c r="G97" s="60">
        <v>2</v>
      </c>
      <c r="H97" s="59">
        <v>15.2519934163</v>
      </c>
      <c r="I97" s="59" t="s">
        <v>248</v>
      </c>
      <c r="J97" s="60">
        <v>453</v>
      </c>
      <c r="K97" s="59">
        <v>912.5412039981</v>
      </c>
      <c r="L97" s="59" t="s">
        <v>309</v>
      </c>
      <c r="M97" s="61">
        <v>197</v>
      </c>
      <c r="N97" s="59">
        <v>115937.230772969</v>
      </c>
      <c r="O97" s="59" t="s">
        <v>310</v>
      </c>
      <c r="P97" s="58">
        <v>189</v>
      </c>
      <c r="Q97" s="58">
        <v>968</v>
      </c>
      <c r="R97" s="59">
        <v>32039.59</v>
      </c>
      <c r="S97" s="59">
        <v>185828.77</v>
      </c>
      <c r="T97" s="60">
        <v>2</v>
      </c>
      <c r="U97" s="60">
        <v>8</v>
      </c>
      <c r="V97" s="60">
        <v>0</v>
      </c>
      <c r="W97" s="60">
        <v>9</v>
      </c>
      <c r="X97" s="60">
        <v>24</v>
      </c>
      <c r="Y97" s="60">
        <v>0</v>
      </c>
      <c r="Z97" s="60">
        <v>0</v>
      </c>
      <c r="AA97" s="60">
        <v>0</v>
      </c>
      <c r="AB97" s="60">
        <v>0</v>
      </c>
    </row>
    <row r="98" ht="113" customHeight="1" spans="1:29">
      <c r="A98" s="56">
        <v>93</v>
      </c>
      <c r="B98" s="56" t="s">
        <v>311</v>
      </c>
      <c r="C98" s="57">
        <v>1</v>
      </c>
      <c r="D98" s="58">
        <v>15</v>
      </c>
      <c r="E98" s="59">
        <v>1518.4316769199</v>
      </c>
      <c r="F98" s="59" t="s">
        <v>312</v>
      </c>
      <c r="G98" s="60">
        <v>0</v>
      </c>
      <c r="H98" s="59">
        <v>0</v>
      </c>
      <c r="I98" s="59" t="s">
        <v>29</v>
      </c>
      <c r="J98" s="60">
        <v>58</v>
      </c>
      <c r="K98" s="59">
        <v>357.4295551662</v>
      </c>
      <c r="L98" s="59" t="s">
        <v>313</v>
      </c>
      <c r="M98" s="61">
        <v>21</v>
      </c>
      <c r="N98" s="59">
        <v>17571.9647</v>
      </c>
      <c r="O98" s="59" t="s">
        <v>314</v>
      </c>
      <c r="P98" s="58">
        <v>51</v>
      </c>
      <c r="Q98" s="58">
        <v>287</v>
      </c>
      <c r="R98" s="59">
        <v>4563.19</v>
      </c>
      <c r="S98" s="59">
        <v>45415.45</v>
      </c>
      <c r="T98" s="60">
        <v>0</v>
      </c>
      <c r="U98" s="60">
        <v>0</v>
      </c>
      <c r="V98" s="60">
        <v>0</v>
      </c>
      <c r="W98" s="60">
        <v>0</v>
      </c>
      <c r="X98" s="60">
        <v>0</v>
      </c>
      <c r="Y98" s="60">
        <v>0</v>
      </c>
      <c r="Z98" s="60">
        <v>0</v>
      </c>
      <c r="AA98" s="60">
        <v>0</v>
      </c>
      <c r="AB98" s="60">
        <v>0</v>
      </c>
    </row>
    <row r="99" ht="77" customHeight="1" spans="1:29">
      <c r="A99" s="56">
        <v>94</v>
      </c>
      <c r="B99" s="56" t="s">
        <v>315</v>
      </c>
      <c r="C99" s="57">
        <v>0</v>
      </c>
      <c r="D99" s="58">
        <v>13</v>
      </c>
      <c r="E99" s="59">
        <v>2162.0212703944</v>
      </c>
      <c r="F99" s="59" t="s">
        <v>316</v>
      </c>
      <c r="G99" s="60">
        <v>0</v>
      </c>
      <c r="H99" s="59">
        <v>0</v>
      </c>
      <c r="I99" s="59" t="s">
        <v>29</v>
      </c>
      <c r="J99" s="60">
        <v>9</v>
      </c>
      <c r="K99" s="59">
        <v>5.1139716686</v>
      </c>
      <c r="L99" s="59" t="s">
        <v>317</v>
      </c>
      <c r="M99" s="61">
        <v>1</v>
      </c>
      <c r="N99" s="59">
        <v>1269.5483781861</v>
      </c>
      <c r="O99" s="59" t="s">
        <v>318</v>
      </c>
      <c r="P99" s="58">
        <v>40</v>
      </c>
      <c r="Q99" s="58">
        <v>210</v>
      </c>
      <c r="R99" s="59">
        <v>3200.88</v>
      </c>
      <c r="S99" s="59">
        <v>20987.18</v>
      </c>
      <c r="T99" s="60">
        <v>0</v>
      </c>
      <c r="U99" s="60">
        <v>0</v>
      </c>
      <c r="V99" s="60">
        <v>0</v>
      </c>
      <c r="W99" s="60">
        <v>0</v>
      </c>
      <c r="X99" s="60">
        <v>0</v>
      </c>
      <c r="Y99" s="60">
        <v>0</v>
      </c>
      <c r="Z99" s="60">
        <v>0</v>
      </c>
      <c r="AA99" s="60">
        <v>0</v>
      </c>
      <c r="AB99" s="60">
        <v>2</v>
      </c>
    </row>
    <row r="100" ht="94" customHeight="1" spans="1:29">
      <c r="A100" s="56">
        <v>95</v>
      </c>
      <c r="B100" s="56" t="s">
        <v>319</v>
      </c>
      <c r="C100" s="57">
        <v>5</v>
      </c>
      <c r="D100" s="58">
        <v>73</v>
      </c>
      <c r="E100" s="59">
        <v>4871.8793382825</v>
      </c>
      <c r="F100" s="59" t="s">
        <v>320</v>
      </c>
      <c r="G100" s="60">
        <v>3</v>
      </c>
      <c r="H100" s="59">
        <v>18.7599924148</v>
      </c>
      <c r="I100" s="59" t="s">
        <v>34</v>
      </c>
      <c r="J100" s="60">
        <v>98</v>
      </c>
      <c r="K100" s="59">
        <v>245.7725471497</v>
      </c>
      <c r="L100" s="59" t="s">
        <v>321</v>
      </c>
      <c r="M100" s="61">
        <v>21</v>
      </c>
      <c r="N100" s="59">
        <v>15407.9137441895</v>
      </c>
      <c r="O100" s="59" t="s">
        <v>322</v>
      </c>
      <c r="P100" s="58">
        <v>65</v>
      </c>
      <c r="Q100" s="58">
        <v>351</v>
      </c>
      <c r="R100" s="59">
        <v>15981.91</v>
      </c>
      <c r="S100" s="59">
        <v>58278.95</v>
      </c>
      <c r="T100" s="60">
        <v>0</v>
      </c>
      <c r="U100" s="60">
        <v>0</v>
      </c>
      <c r="V100" s="60">
        <v>0</v>
      </c>
      <c r="W100" s="60">
        <v>3</v>
      </c>
      <c r="X100" s="60">
        <v>23</v>
      </c>
      <c r="Y100" s="60">
        <v>0</v>
      </c>
      <c r="Z100" s="60">
        <v>0</v>
      </c>
      <c r="AA100" s="60">
        <v>0</v>
      </c>
      <c r="AB100" s="60">
        <v>0</v>
      </c>
    </row>
    <row r="101" s="16" customFormat="1" customHeight="1" spans="1:29">
      <c r="A101" s="49" t="s">
        <v>323</v>
      </c>
      <c r="B101" s="49"/>
      <c r="C101" s="49"/>
      <c r="D101" s="49"/>
      <c r="E101" s="63"/>
      <c r="F101" s="49"/>
      <c r="G101" s="49"/>
      <c r="H101" s="49"/>
      <c r="I101" s="49"/>
      <c r="J101" s="49"/>
      <c r="K101" s="49"/>
      <c r="L101" s="49"/>
      <c r="M101" s="49"/>
      <c r="N101" s="49"/>
      <c r="O101" s="49"/>
      <c r="P101" s="64"/>
      <c r="Q101" s="65"/>
      <c r="R101" s="55"/>
      <c r="S101" s="55"/>
      <c r="T101" s="52"/>
      <c r="U101" s="52"/>
      <c r="V101" s="52"/>
      <c r="W101" s="52"/>
      <c r="X101" s="52"/>
      <c r="Y101" s="52"/>
      <c r="Z101" s="52"/>
      <c r="AA101" s="52"/>
      <c r="AB101" s="52"/>
      <c r="AC101" s="66"/>
    </row>
    <row r="102" ht="30" spans="1:29">
      <c r="A102" s="56">
        <v>96</v>
      </c>
      <c r="B102" s="56" t="s">
        <v>324</v>
      </c>
      <c r="C102" s="57">
        <v>0</v>
      </c>
      <c r="D102" s="60">
        <v>0</v>
      </c>
      <c r="E102" s="59">
        <v>0</v>
      </c>
      <c r="F102" s="59" t="s">
        <v>29</v>
      </c>
      <c r="G102" s="60">
        <v>0</v>
      </c>
      <c r="H102" s="59">
        <v>0</v>
      </c>
      <c r="I102" s="59" t="s">
        <v>29</v>
      </c>
      <c r="J102" s="60">
        <v>0</v>
      </c>
      <c r="K102" s="59">
        <v>0</v>
      </c>
      <c r="L102" s="59" t="s">
        <v>29</v>
      </c>
      <c r="M102" s="60">
        <v>0</v>
      </c>
      <c r="N102" s="59">
        <v>0</v>
      </c>
      <c r="O102" s="59" t="s">
        <v>29</v>
      </c>
      <c r="P102" s="58">
        <v>18</v>
      </c>
      <c r="Q102" s="58">
        <v>179</v>
      </c>
      <c r="R102" s="59">
        <v>29.25</v>
      </c>
      <c r="S102" s="59">
        <v>33848.45</v>
      </c>
      <c r="T102" s="60">
        <v>0</v>
      </c>
      <c r="U102" s="60">
        <v>0</v>
      </c>
      <c r="V102" s="60">
        <v>0</v>
      </c>
      <c r="W102" s="60">
        <v>0</v>
      </c>
      <c r="X102" s="60">
        <v>0</v>
      </c>
      <c r="Y102" s="60">
        <v>0</v>
      </c>
      <c r="Z102" s="60">
        <v>0</v>
      </c>
      <c r="AA102" s="60">
        <v>0</v>
      </c>
      <c r="AB102" s="60">
        <v>0</v>
      </c>
    </row>
    <row r="103" ht="30" spans="1:29">
      <c r="A103" s="56">
        <v>97</v>
      </c>
      <c r="B103" s="56" t="s">
        <v>325</v>
      </c>
      <c r="C103" s="57">
        <v>0</v>
      </c>
      <c r="D103" s="58">
        <v>0</v>
      </c>
      <c r="E103" s="59">
        <v>0</v>
      </c>
      <c r="F103" s="59" t="s">
        <v>29</v>
      </c>
      <c r="G103" s="60">
        <v>0</v>
      </c>
      <c r="H103" s="59">
        <v>0</v>
      </c>
      <c r="I103" s="59" t="s">
        <v>29</v>
      </c>
      <c r="J103" s="60">
        <v>0</v>
      </c>
      <c r="K103" s="59">
        <v>0</v>
      </c>
      <c r="L103" s="59" t="s">
        <v>29</v>
      </c>
      <c r="M103" s="61">
        <v>0</v>
      </c>
      <c r="N103" s="59">
        <v>0</v>
      </c>
      <c r="O103" s="59" t="s">
        <v>29</v>
      </c>
      <c r="P103" s="58">
        <v>2</v>
      </c>
      <c r="Q103" s="58">
        <v>13</v>
      </c>
      <c r="R103" s="59">
        <v>66.04</v>
      </c>
      <c r="S103" s="59">
        <v>2105.27</v>
      </c>
      <c r="T103" s="60">
        <v>0</v>
      </c>
      <c r="U103" s="60">
        <v>0</v>
      </c>
      <c r="V103" s="60">
        <v>0</v>
      </c>
      <c r="W103" s="60">
        <v>0</v>
      </c>
      <c r="X103" s="60">
        <v>0</v>
      </c>
      <c r="Y103" s="60">
        <v>0</v>
      </c>
      <c r="Z103" s="60">
        <v>0</v>
      </c>
      <c r="AA103" s="60">
        <v>0</v>
      </c>
      <c r="AB103" s="60">
        <v>0</v>
      </c>
    </row>
    <row r="104" ht="30" spans="1:29">
      <c r="A104" s="56">
        <v>98</v>
      </c>
      <c r="B104" s="56" t="s">
        <v>326</v>
      </c>
      <c r="C104" s="57">
        <v>0</v>
      </c>
      <c r="D104" s="60">
        <v>0</v>
      </c>
      <c r="E104" s="59">
        <v>0</v>
      </c>
      <c r="F104" s="59" t="s">
        <v>29</v>
      </c>
      <c r="G104" s="60">
        <v>0</v>
      </c>
      <c r="H104" s="59">
        <v>0</v>
      </c>
      <c r="I104" s="59" t="s">
        <v>29</v>
      </c>
      <c r="J104" s="60">
        <v>0</v>
      </c>
      <c r="K104" s="59">
        <v>0</v>
      </c>
      <c r="L104" s="59" t="s">
        <v>29</v>
      </c>
      <c r="M104" s="60">
        <v>0</v>
      </c>
      <c r="N104" s="59">
        <v>0</v>
      </c>
      <c r="O104" s="59" t="s">
        <v>29</v>
      </c>
      <c r="P104" s="58">
        <v>2</v>
      </c>
      <c r="Q104" s="58">
        <v>2</v>
      </c>
      <c r="R104" s="59">
        <v>0</v>
      </c>
      <c r="S104" s="59">
        <v>92.88</v>
      </c>
      <c r="T104" s="60">
        <v>0</v>
      </c>
      <c r="U104" s="60">
        <v>0</v>
      </c>
      <c r="V104" s="60">
        <v>0</v>
      </c>
      <c r="W104" s="60">
        <v>0</v>
      </c>
      <c r="X104" s="60">
        <v>0</v>
      </c>
      <c r="Y104" s="60">
        <v>0</v>
      </c>
      <c r="Z104" s="60">
        <v>0</v>
      </c>
      <c r="AA104" s="60">
        <v>0</v>
      </c>
      <c r="AB104" s="60">
        <v>0</v>
      </c>
    </row>
    <row r="105" ht="30" spans="1:29">
      <c r="A105" s="56">
        <v>99</v>
      </c>
      <c r="B105" s="56" t="s">
        <v>327</v>
      </c>
      <c r="C105" s="57">
        <v>0</v>
      </c>
      <c r="D105" s="58">
        <v>0</v>
      </c>
      <c r="E105" s="59">
        <v>0</v>
      </c>
      <c r="F105" s="59" t="s">
        <v>29</v>
      </c>
      <c r="G105" s="60">
        <v>0</v>
      </c>
      <c r="H105" s="59">
        <v>0</v>
      </c>
      <c r="I105" s="59" t="s">
        <v>29</v>
      </c>
      <c r="J105" s="60">
        <v>0</v>
      </c>
      <c r="K105" s="59">
        <v>0</v>
      </c>
      <c r="L105" s="59" t="s">
        <v>29</v>
      </c>
      <c r="M105" s="61">
        <v>0</v>
      </c>
      <c r="N105" s="59">
        <v>0</v>
      </c>
      <c r="O105" s="59" t="s">
        <v>29</v>
      </c>
      <c r="P105" s="58">
        <v>2</v>
      </c>
      <c r="Q105" s="58">
        <v>6</v>
      </c>
      <c r="R105" s="59">
        <v>14.85</v>
      </c>
      <c r="S105" s="59">
        <v>21.66</v>
      </c>
      <c r="T105" s="60">
        <v>0</v>
      </c>
      <c r="U105" s="60">
        <v>0</v>
      </c>
      <c r="V105" s="60">
        <v>0</v>
      </c>
      <c r="W105" s="60">
        <v>0</v>
      </c>
      <c r="X105" s="60">
        <v>0</v>
      </c>
      <c r="Y105" s="60">
        <v>0</v>
      </c>
      <c r="Z105" s="60">
        <v>0</v>
      </c>
      <c r="AA105" s="60">
        <v>0</v>
      </c>
      <c r="AB105" s="60">
        <v>0</v>
      </c>
    </row>
    <row r="106" ht="30" spans="1:29">
      <c r="A106" s="56">
        <v>100</v>
      </c>
      <c r="B106" s="56" t="s">
        <v>328</v>
      </c>
      <c r="C106" s="57">
        <v>0</v>
      </c>
      <c r="D106" s="60">
        <v>0</v>
      </c>
      <c r="E106" s="59">
        <v>0</v>
      </c>
      <c r="F106" s="59" t="s">
        <v>29</v>
      </c>
      <c r="G106" s="60">
        <v>0</v>
      </c>
      <c r="H106" s="59">
        <v>0</v>
      </c>
      <c r="I106" s="59" t="s">
        <v>29</v>
      </c>
      <c r="J106" s="60">
        <v>0</v>
      </c>
      <c r="K106" s="59">
        <v>0</v>
      </c>
      <c r="L106" s="59" t="s">
        <v>29</v>
      </c>
      <c r="M106" s="60">
        <v>0</v>
      </c>
      <c r="N106" s="59">
        <v>0</v>
      </c>
      <c r="O106" s="59" t="s">
        <v>29</v>
      </c>
      <c r="P106" s="58">
        <v>15</v>
      </c>
      <c r="Q106" s="58">
        <v>78</v>
      </c>
      <c r="R106" s="59">
        <v>0</v>
      </c>
      <c r="S106" s="59">
        <v>7400.1</v>
      </c>
      <c r="T106" s="60">
        <v>0</v>
      </c>
      <c r="U106" s="60">
        <v>0</v>
      </c>
      <c r="V106" s="60">
        <v>0</v>
      </c>
      <c r="W106" s="60">
        <v>0</v>
      </c>
      <c r="X106" s="60">
        <v>0</v>
      </c>
      <c r="Y106" s="60">
        <v>0</v>
      </c>
      <c r="Z106" s="60">
        <v>0</v>
      </c>
      <c r="AA106" s="60">
        <v>0</v>
      </c>
      <c r="AB106" s="60">
        <v>0</v>
      </c>
    </row>
    <row r="107" ht="30" spans="1:29">
      <c r="A107" s="56">
        <v>101</v>
      </c>
      <c r="B107" s="56" t="s">
        <v>329</v>
      </c>
      <c r="C107" s="57">
        <v>0</v>
      </c>
      <c r="D107" s="60">
        <v>0</v>
      </c>
      <c r="E107" s="59">
        <v>0</v>
      </c>
      <c r="F107" s="59" t="s">
        <v>29</v>
      </c>
      <c r="G107" s="60">
        <v>0</v>
      </c>
      <c r="H107" s="59">
        <v>0</v>
      </c>
      <c r="I107" s="59" t="s">
        <v>29</v>
      </c>
      <c r="J107" s="60">
        <v>0</v>
      </c>
      <c r="K107" s="59">
        <v>0</v>
      </c>
      <c r="L107" s="59" t="s">
        <v>29</v>
      </c>
      <c r="M107" s="60">
        <v>0</v>
      </c>
      <c r="N107" s="59">
        <v>0</v>
      </c>
      <c r="O107" s="59" t="s">
        <v>29</v>
      </c>
      <c r="P107" s="58">
        <v>7</v>
      </c>
      <c r="Q107" s="58">
        <v>41</v>
      </c>
      <c r="R107" s="59">
        <v>92.45</v>
      </c>
      <c r="S107" s="59">
        <v>3900.97</v>
      </c>
      <c r="T107" s="60">
        <v>0</v>
      </c>
      <c r="U107" s="60">
        <v>0</v>
      </c>
      <c r="V107" s="60">
        <v>0</v>
      </c>
      <c r="W107" s="60">
        <v>0</v>
      </c>
      <c r="X107" s="60">
        <v>0</v>
      </c>
      <c r="Y107" s="60">
        <v>0</v>
      </c>
      <c r="Z107" s="60">
        <v>0</v>
      </c>
      <c r="AA107" s="60">
        <v>0</v>
      </c>
      <c r="AB107" s="60">
        <v>0</v>
      </c>
    </row>
    <row r="108" ht="30" spans="1:29">
      <c r="A108" s="56">
        <v>102</v>
      </c>
      <c r="B108" s="62" t="s">
        <v>330</v>
      </c>
      <c r="C108" s="57">
        <v>0</v>
      </c>
      <c r="D108" s="60">
        <v>0</v>
      </c>
      <c r="E108" s="59">
        <v>0</v>
      </c>
      <c r="F108" s="59" t="s">
        <v>29</v>
      </c>
      <c r="G108" s="60">
        <v>0</v>
      </c>
      <c r="H108" s="59">
        <v>0</v>
      </c>
      <c r="I108" s="59" t="s">
        <v>29</v>
      </c>
      <c r="J108" s="60">
        <v>0</v>
      </c>
      <c r="K108" s="59">
        <v>0</v>
      </c>
      <c r="L108" s="59" t="s">
        <v>29</v>
      </c>
      <c r="M108" s="60">
        <v>0</v>
      </c>
      <c r="N108" s="59">
        <v>0</v>
      </c>
      <c r="O108" s="59" t="s">
        <v>29</v>
      </c>
      <c r="P108" s="58">
        <v>2</v>
      </c>
      <c r="Q108" s="58">
        <v>7</v>
      </c>
      <c r="R108" s="59">
        <v>0</v>
      </c>
      <c r="S108" s="59">
        <v>459.35</v>
      </c>
      <c r="T108" s="60">
        <v>0</v>
      </c>
      <c r="U108" s="60">
        <v>0</v>
      </c>
      <c r="V108" s="60">
        <v>0</v>
      </c>
      <c r="W108" s="60">
        <v>0</v>
      </c>
      <c r="X108" s="60">
        <v>0</v>
      </c>
      <c r="Y108" s="60">
        <v>0</v>
      </c>
      <c r="Z108" s="60">
        <v>0</v>
      </c>
      <c r="AA108" s="60">
        <v>0</v>
      </c>
      <c r="AB108" s="60">
        <v>0</v>
      </c>
    </row>
    <row r="109" ht="30" spans="1:29">
      <c r="A109" s="56">
        <v>103</v>
      </c>
      <c r="B109" s="56" t="s">
        <v>331</v>
      </c>
      <c r="C109" s="57">
        <v>0</v>
      </c>
      <c r="D109" s="58">
        <v>0</v>
      </c>
      <c r="E109" s="59">
        <v>0</v>
      </c>
      <c r="F109" s="59" t="s">
        <v>29</v>
      </c>
      <c r="G109" s="60">
        <v>0</v>
      </c>
      <c r="H109" s="59">
        <v>0</v>
      </c>
      <c r="I109" s="59" t="s">
        <v>29</v>
      </c>
      <c r="J109" s="60">
        <v>0</v>
      </c>
      <c r="K109" s="59">
        <v>0</v>
      </c>
      <c r="L109" s="59" t="s">
        <v>29</v>
      </c>
      <c r="M109" s="60">
        <v>0</v>
      </c>
      <c r="N109" s="59">
        <v>0</v>
      </c>
      <c r="O109" s="59" t="s">
        <v>29</v>
      </c>
      <c r="P109" s="58">
        <v>6</v>
      </c>
      <c r="Q109" s="58">
        <v>11</v>
      </c>
      <c r="R109" s="59">
        <v>425.74</v>
      </c>
      <c r="S109" s="59">
        <v>913.77</v>
      </c>
      <c r="T109" s="60">
        <v>0</v>
      </c>
      <c r="U109" s="60">
        <v>0</v>
      </c>
      <c r="V109" s="60">
        <v>0</v>
      </c>
      <c r="W109" s="60">
        <v>0</v>
      </c>
      <c r="X109" s="60">
        <v>0</v>
      </c>
      <c r="Y109" s="60">
        <v>0</v>
      </c>
      <c r="Z109" s="60">
        <v>0</v>
      </c>
      <c r="AA109" s="60">
        <v>0</v>
      </c>
      <c r="AB109" s="60">
        <v>0</v>
      </c>
    </row>
    <row r="110" ht="30" spans="1:29">
      <c r="A110" s="56">
        <v>104</v>
      </c>
      <c r="B110" s="56" t="s">
        <v>332</v>
      </c>
      <c r="C110" s="57">
        <v>0</v>
      </c>
      <c r="D110" s="60">
        <v>0</v>
      </c>
      <c r="E110" s="59">
        <v>0</v>
      </c>
      <c r="F110" s="59" t="s">
        <v>29</v>
      </c>
      <c r="G110" s="60">
        <v>0</v>
      </c>
      <c r="H110" s="59">
        <v>0</v>
      </c>
      <c r="I110" s="59" t="s">
        <v>29</v>
      </c>
      <c r="J110" s="60">
        <v>0</v>
      </c>
      <c r="K110" s="59">
        <v>0</v>
      </c>
      <c r="L110" s="59" t="s">
        <v>29</v>
      </c>
      <c r="M110" s="60">
        <v>0</v>
      </c>
      <c r="N110" s="59">
        <v>0</v>
      </c>
      <c r="O110" s="59" t="s">
        <v>29</v>
      </c>
      <c r="P110" s="58">
        <v>16</v>
      </c>
      <c r="Q110" s="58">
        <v>65</v>
      </c>
      <c r="R110" s="59">
        <v>125.21</v>
      </c>
      <c r="S110" s="59">
        <v>5480.42</v>
      </c>
      <c r="T110" s="60">
        <v>0</v>
      </c>
      <c r="U110" s="60">
        <v>0</v>
      </c>
      <c r="V110" s="60">
        <v>0</v>
      </c>
      <c r="W110" s="60">
        <v>0</v>
      </c>
      <c r="X110" s="60">
        <v>0</v>
      </c>
      <c r="Y110" s="60">
        <v>0</v>
      </c>
      <c r="Z110" s="60">
        <v>0</v>
      </c>
      <c r="AA110" s="60">
        <v>0</v>
      </c>
      <c r="AB110" s="60">
        <v>0</v>
      </c>
    </row>
    <row r="111" ht="184" customHeight="1" spans="1:29">
      <c r="A111" s="67" t="s">
        <v>333</v>
      </c>
      <c r="B111" s="67"/>
      <c r="C111" s="67"/>
      <c r="D111" s="67"/>
      <c r="E111" s="67"/>
      <c r="F111" s="67"/>
      <c r="G111" s="67"/>
      <c r="H111" s="67"/>
      <c r="I111" s="67"/>
      <c r="J111" s="67"/>
      <c r="K111" s="67"/>
      <c r="L111" s="67"/>
      <c r="M111" s="67"/>
      <c r="N111" s="67"/>
      <c r="O111" s="67"/>
      <c r="P111" s="67"/>
      <c r="Q111" s="67"/>
      <c r="R111" s="67"/>
      <c r="S111" s="67"/>
      <c r="T111" s="67"/>
      <c r="U111" s="67"/>
      <c r="V111" s="67"/>
      <c r="W111" s="67"/>
      <c r="X111" s="67"/>
      <c r="Y111" s="67"/>
      <c r="Z111" s="67"/>
      <c r="AA111" s="67"/>
      <c r="AB111" s="67"/>
      <c r="AC111" s="68"/>
    </row>
    <row r="113" spans="19:19">
      <c r="S113" s="69"/>
    </row>
  </sheetData>
  <autoFilter xmlns:etc="http://www.wps.cn/officeDocument/2017/etCustomData" ref="A4:AB111" etc:filterBottomFollowUsedRange="0">
    <extLst/>
  </autoFilter>
  <mergeCells count="23">
    <mergeCell ref="A1:AB1"/>
    <mergeCell ref="C2:O2"/>
    <mergeCell ref="P2:Q2"/>
    <mergeCell ref="R2:S2"/>
    <mergeCell ref="T2:AB2"/>
    <mergeCell ref="D3:F3"/>
    <mergeCell ref="G3:I3"/>
    <mergeCell ref="J3:L3"/>
    <mergeCell ref="M3:O3"/>
    <mergeCell ref="T3:U3"/>
    <mergeCell ref="W3:X3"/>
    <mergeCell ref="Y3:Z3"/>
    <mergeCell ref="AA3:AB3"/>
    <mergeCell ref="A5:AB5"/>
    <mergeCell ref="A101:AB101"/>
    <mergeCell ref="A111:AB111"/>
    <mergeCell ref="A2:A4"/>
    <mergeCell ref="B2:B4"/>
    <mergeCell ref="P3:P4"/>
    <mergeCell ref="Q3:Q4"/>
    <mergeCell ref="R3:R4"/>
    <mergeCell ref="S3:S4"/>
    <mergeCell ref="V3:V4"/>
  </mergeCells>
  <printOptions horizontalCentered="1"/>
  <pageMargins left="0.196527777777778" right="0.196527777777778" top="0.196527777777778" bottom="0.196527777777778" header="0.298611111111111" footer="0.298611111111111"/>
  <pageSetup paperSize="8" scale="56" fitToHeight="0" orientation="landscape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7"/>
  <sheetViews>
    <sheetView zoomScale="115" zoomScaleNormal="115" workbookViewId="0">
      <selection activeCell="E6" sqref="E6"/>
    </sheetView>
  </sheetViews>
  <sheetFormatPr defaultColWidth="7.41666666666667" defaultRowHeight="15"/>
  <cols>
    <col min="1" max="1" width="4.58333333333333" style="16" customWidth="1"/>
    <col min="2" max="2" width="41.1666666666667" style="16" customWidth="1"/>
    <col min="3" max="3" width="25.6666666666667" style="16" customWidth="1"/>
    <col min="4" max="4" width="9.08333333333333" style="16" customWidth="1"/>
    <col min="5" max="16384" width="7.41666666666667" style="16"/>
  </cols>
  <sheetData>
    <row r="1" ht="40" customHeight="1" spans="1:10">
      <c r="A1" s="29" t="s">
        <v>334</v>
      </c>
      <c r="B1" s="19"/>
      <c r="C1" s="19"/>
    </row>
    <row r="2" ht="20" customHeight="1" spans="1:10">
      <c r="A2" s="6" t="s">
        <v>1</v>
      </c>
      <c r="B2" s="6" t="s">
        <v>2</v>
      </c>
      <c r="C2" s="43" t="s">
        <v>335</v>
      </c>
    </row>
    <row r="3" ht="20" customHeight="1" spans="1:10">
      <c r="A3" s="6"/>
      <c r="B3" s="6"/>
      <c r="C3" s="43"/>
    </row>
    <row r="4" ht="20" customHeight="1" spans="1:10">
      <c r="A4" s="6"/>
      <c r="B4" s="6"/>
      <c r="C4" s="43"/>
    </row>
    <row r="5" ht="20" customHeight="1" spans="1:10">
      <c r="A5" s="7">
        <v>1</v>
      </c>
      <c r="B5" s="44" t="s">
        <v>226</v>
      </c>
      <c r="C5" s="45">
        <f>VLOOKUP(B5,'2023年度会计师事务所从事证券服务业务基本信息'!B:AB,2,0)</f>
        <v>111</v>
      </c>
    </row>
    <row r="6" s="1" customFormat="1" ht="20" customHeight="1" spans="1:10">
      <c r="A6" s="7">
        <v>2</v>
      </c>
      <c r="B6" s="37" t="s">
        <v>164</v>
      </c>
      <c r="C6" s="45">
        <f>VLOOKUP(B6,'2023年度会计师事务所从事证券服务业务基本信息'!B:AB,2,0)</f>
        <v>96</v>
      </c>
      <c r="F6" s="16"/>
      <c r="G6" s="16"/>
      <c r="H6" s="16"/>
      <c r="I6" s="16"/>
      <c r="J6" s="16"/>
    </row>
    <row r="7" s="1" customFormat="1" ht="20" customHeight="1" spans="1:10">
      <c r="A7" s="7">
        <v>3</v>
      </c>
      <c r="B7" s="44" t="s">
        <v>140</v>
      </c>
      <c r="C7" s="45">
        <f>VLOOKUP(B7,'2023年度会计师事务所从事证券服务业务基本信息'!B:AB,2,0)</f>
        <v>82</v>
      </c>
      <c r="F7" s="16"/>
      <c r="G7" s="16"/>
      <c r="H7" s="16"/>
      <c r="I7" s="16"/>
      <c r="J7" s="16"/>
    </row>
    <row r="8" s="1" customFormat="1" ht="20" customHeight="1" spans="1:10">
      <c r="A8" s="7">
        <v>4</v>
      </c>
      <c r="B8" s="37" t="s">
        <v>81</v>
      </c>
      <c r="C8" s="45">
        <f>VLOOKUP(B8,'2023年度会计师事务所从事证券服务业务基本信息'!B:AB,2,0)</f>
        <v>40</v>
      </c>
      <c r="F8" s="16"/>
      <c r="G8" s="16"/>
      <c r="H8" s="16"/>
      <c r="I8" s="16"/>
      <c r="J8" s="16"/>
    </row>
    <row r="9" s="1" customFormat="1" ht="20" customHeight="1" spans="1:10">
      <c r="A9" s="7">
        <v>5</v>
      </c>
      <c r="B9" s="44" t="s">
        <v>235</v>
      </c>
      <c r="C9" s="45">
        <f>VLOOKUP(B9,'2023年度会计师事务所从事证券服务业务基本信息'!B:AB,2,0)</f>
        <v>36</v>
      </c>
      <c r="F9" s="16"/>
      <c r="G9" s="16"/>
      <c r="H9" s="16"/>
      <c r="I9" s="16"/>
      <c r="J9" s="16"/>
    </row>
    <row r="10" s="1" customFormat="1" ht="20" customHeight="1" spans="1:10">
      <c r="A10" s="7">
        <v>6</v>
      </c>
      <c r="B10" s="44" t="s">
        <v>273</v>
      </c>
      <c r="C10" s="45">
        <f>VLOOKUP(B10,'2023年度会计师事务所从事证券服务业务基本信息'!B:AB,2,0)</f>
        <v>34</v>
      </c>
      <c r="F10" s="16"/>
      <c r="G10" s="16"/>
      <c r="H10" s="16"/>
      <c r="I10" s="16"/>
      <c r="J10" s="16"/>
    </row>
    <row r="11" s="1" customFormat="1" ht="20" customHeight="1" spans="1:10">
      <c r="A11" s="7">
        <v>7</v>
      </c>
      <c r="B11" s="37" t="s">
        <v>250</v>
      </c>
      <c r="C11" s="45">
        <f>VLOOKUP(B11,'2023年度会计师事务所从事证券服务业务基本信息'!B:AB,2,0)</f>
        <v>25</v>
      </c>
      <c r="F11" s="16"/>
      <c r="G11" s="16"/>
      <c r="H11" s="16"/>
      <c r="I11" s="16"/>
      <c r="J11" s="16"/>
    </row>
    <row r="12" s="1" customFormat="1" ht="20" customHeight="1" spans="1:10">
      <c r="A12" s="7">
        <v>8</v>
      </c>
      <c r="B12" s="8" t="s">
        <v>268</v>
      </c>
      <c r="C12" s="45">
        <f>VLOOKUP(B12,'2023年度会计师事务所从事证券服务业务基本信息'!B:AB,2,0)</f>
        <v>20</v>
      </c>
      <c r="F12" s="16"/>
      <c r="G12" s="16"/>
      <c r="H12" s="16"/>
      <c r="I12" s="16"/>
      <c r="J12" s="16"/>
    </row>
    <row r="13" s="1" customFormat="1" ht="20" customHeight="1" spans="1:10">
      <c r="A13" s="7">
        <v>9</v>
      </c>
      <c r="B13" s="37" t="s">
        <v>32</v>
      </c>
      <c r="C13" s="45">
        <f>VLOOKUP(B13,'2023年度会计师事务所从事证券服务业务基本信息'!B:AB,2,0)</f>
        <v>19</v>
      </c>
      <c r="F13" s="16"/>
      <c r="G13" s="16"/>
      <c r="H13" s="16"/>
      <c r="I13" s="16"/>
      <c r="J13" s="16"/>
    </row>
    <row r="14" s="1" customFormat="1" ht="20" customHeight="1" spans="1:10">
      <c r="A14" s="7">
        <v>10</v>
      </c>
      <c r="B14" s="37" t="s">
        <v>73</v>
      </c>
      <c r="C14" s="45">
        <f>VLOOKUP(B14,'2023年度会计师事务所从事证券服务业务基本信息'!B:AB,2,0)</f>
        <v>16</v>
      </c>
      <c r="F14" s="16"/>
      <c r="G14" s="16"/>
      <c r="H14" s="16"/>
      <c r="I14" s="16"/>
      <c r="J14" s="16"/>
    </row>
    <row r="15" s="1" customFormat="1" ht="20" customHeight="1" spans="1:10">
      <c r="A15" s="7">
        <v>11</v>
      </c>
      <c r="B15" s="40" t="s">
        <v>294</v>
      </c>
      <c r="C15" s="45">
        <f>VLOOKUP(B15,'2023年度会计师事务所从事证券服务业务基本信息'!B:AB,2,0)</f>
        <v>13</v>
      </c>
      <c r="F15" s="16"/>
      <c r="G15" s="16"/>
      <c r="H15" s="16"/>
      <c r="I15" s="16"/>
      <c r="J15" s="16"/>
    </row>
    <row r="16" s="1" customFormat="1" ht="20" customHeight="1" spans="1:10">
      <c r="A16" s="7">
        <v>12</v>
      </c>
      <c r="B16" s="37" t="s">
        <v>86</v>
      </c>
      <c r="C16" s="45">
        <f>VLOOKUP(B16,'2023年度会计师事务所从事证券服务业务基本信息'!B:AB,2,0)</f>
        <v>12</v>
      </c>
      <c r="F16" s="16"/>
      <c r="G16" s="16"/>
      <c r="H16" s="16"/>
      <c r="I16" s="16"/>
      <c r="J16" s="16"/>
    </row>
    <row r="17" s="1" customFormat="1" ht="20" customHeight="1" spans="1:10">
      <c r="A17" s="7">
        <v>13</v>
      </c>
      <c r="B17" s="44" t="s">
        <v>132</v>
      </c>
      <c r="C17" s="45">
        <f>VLOOKUP(B17,'2023年度会计师事务所从事证券服务业务基本信息'!B:AB,2,0)</f>
        <v>8</v>
      </c>
      <c r="F17" s="16"/>
      <c r="G17" s="16"/>
      <c r="H17" s="16"/>
      <c r="I17" s="16"/>
      <c r="J17" s="16"/>
    </row>
    <row r="18" s="1" customFormat="1" ht="20" customHeight="1" spans="1:10">
      <c r="A18" s="7">
        <v>14</v>
      </c>
      <c r="B18" s="37" t="s">
        <v>160</v>
      </c>
      <c r="C18" s="45">
        <f>VLOOKUP(B18,'2023年度会计师事务所从事证券服务业务基本信息'!B:AB,2,0)</f>
        <v>8</v>
      </c>
      <c r="F18" s="16"/>
      <c r="G18" s="16"/>
      <c r="H18" s="16"/>
      <c r="I18" s="16"/>
      <c r="J18" s="16"/>
    </row>
    <row r="19" s="1" customFormat="1" ht="20" customHeight="1" spans="1:10">
      <c r="A19" s="7">
        <v>15</v>
      </c>
      <c r="B19" s="37" t="s">
        <v>99</v>
      </c>
      <c r="C19" s="45">
        <f>VLOOKUP(B19,'2023年度会计师事务所从事证券服务业务基本信息'!B:AB,2,0)</f>
        <v>6</v>
      </c>
      <c r="F19" s="16"/>
      <c r="G19" s="16"/>
      <c r="H19" s="16"/>
      <c r="I19" s="16"/>
      <c r="J19" s="16"/>
    </row>
    <row r="20" s="1" customFormat="1" ht="20" customHeight="1" spans="1:10">
      <c r="A20" s="7">
        <v>16</v>
      </c>
      <c r="B20" s="37" t="s">
        <v>118</v>
      </c>
      <c r="C20" s="45">
        <f>VLOOKUP(B20,'2023年度会计师事务所从事证券服务业务基本信息'!B:AB,2,0)</f>
        <v>6</v>
      </c>
      <c r="F20" s="16"/>
      <c r="G20" s="16"/>
      <c r="H20" s="16"/>
      <c r="I20" s="16"/>
      <c r="J20" s="16"/>
    </row>
    <row r="21" s="1" customFormat="1" ht="20" customHeight="1" spans="1:10">
      <c r="A21" s="7">
        <v>17</v>
      </c>
      <c r="B21" s="37" t="s">
        <v>216</v>
      </c>
      <c r="C21" s="45">
        <f>VLOOKUP(B21,'2023年度会计师事务所从事证券服务业务基本信息'!B:AB,2,0)</f>
        <v>6</v>
      </c>
      <c r="F21" s="16"/>
      <c r="G21" s="16"/>
      <c r="H21" s="16"/>
      <c r="I21" s="16"/>
      <c r="J21" s="16"/>
    </row>
    <row r="22" s="1" customFormat="1" ht="20" customHeight="1" spans="1:10">
      <c r="A22" s="7">
        <v>18</v>
      </c>
      <c r="B22" s="37" t="s">
        <v>91</v>
      </c>
      <c r="C22" s="45">
        <f>VLOOKUP(B22,'2023年度会计师事务所从事证券服务业务基本信息'!B:AB,2,0)</f>
        <v>5</v>
      </c>
      <c r="F22" s="16"/>
      <c r="G22" s="16"/>
      <c r="H22" s="16"/>
      <c r="I22" s="16"/>
      <c r="J22" s="16"/>
    </row>
    <row r="23" s="1" customFormat="1" ht="20" customHeight="1" spans="1:10">
      <c r="A23" s="7">
        <v>19</v>
      </c>
      <c r="B23" s="37" t="s">
        <v>319</v>
      </c>
      <c r="C23" s="45">
        <f>VLOOKUP(B23,'2023年度会计师事务所从事证券服务业务基本信息'!B:AB,2,0)</f>
        <v>5</v>
      </c>
      <c r="F23" s="16"/>
      <c r="G23" s="16"/>
      <c r="H23" s="16"/>
      <c r="I23" s="16"/>
      <c r="J23" s="16"/>
    </row>
    <row r="24" s="1" customFormat="1" ht="20" customHeight="1" spans="1:10">
      <c r="A24" s="7">
        <v>20</v>
      </c>
      <c r="B24" s="37" t="s">
        <v>178</v>
      </c>
      <c r="C24" s="45">
        <f>VLOOKUP(B24,'2023年度会计师事务所从事证券服务业务基本信息'!B:AB,2,0)</f>
        <v>4</v>
      </c>
      <c r="F24" s="16"/>
      <c r="G24" s="16"/>
      <c r="H24" s="16"/>
      <c r="I24" s="16"/>
      <c r="J24" s="16"/>
    </row>
    <row r="25" s="1" customFormat="1" ht="20" customHeight="1" spans="1:10">
      <c r="A25" s="7">
        <v>21</v>
      </c>
      <c r="B25" s="44" t="s">
        <v>290</v>
      </c>
      <c r="C25" s="45">
        <f>VLOOKUP(B25,'2023年度会计师事务所从事证券服务业务基本信息'!B:AB,2,0)</f>
        <v>4</v>
      </c>
      <c r="F25" s="16"/>
      <c r="G25" s="16"/>
      <c r="H25" s="16"/>
      <c r="I25" s="16"/>
      <c r="J25" s="16"/>
    </row>
    <row r="26" s="1" customFormat="1" ht="20" customHeight="1" spans="1:10">
      <c r="A26" s="7">
        <v>22</v>
      </c>
      <c r="B26" s="37" t="s">
        <v>307</v>
      </c>
      <c r="C26" s="45">
        <f>VLOOKUP(B26,'2023年度会计师事务所从事证券服务业务基本信息'!B:AB,2,0)</f>
        <v>4</v>
      </c>
      <c r="F26" s="16"/>
      <c r="G26" s="16"/>
      <c r="H26" s="16"/>
      <c r="I26" s="16"/>
      <c r="J26" s="16"/>
    </row>
    <row r="27" s="1" customFormat="1" ht="20" customHeight="1" spans="1:10">
      <c r="A27" s="7">
        <v>23</v>
      </c>
      <c r="B27" s="37" t="s">
        <v>145</v>
      </c>
      <c r="C27" s="45">
        <f>VLOOKUP(B27,'2023年度会计师事务所从事证券服务业务基本信息'!B:AB,2,0)</f>
        <v>3</v>
      </c>
      <c r="F27" s="16"/>
      <c r="G27" s="16"/>
      <c r="H27" s="16"/>
      <c r="I27" s="16"/>
      <c r="J27" s="16"/>
    </row>
    <row r="28" s="1" customFormat="1" ht="20" customHeight="1" spans="1:10">
      <c r="A28" s="7">
        <v>24</v>
      </c>
      <c r="B28" s="37" t="s">
        <v>221</v>
      </c>
      <c r="C28" s="45">
        <f>VLOOKUP(B28,'2023年度会计师事务所从事证券服务业务基本信息'!B:AB,2,0)</f>
        <v>3</v>
      </c>
      <c r="F28" s="16"/>
      <c r="G28" s="16"/>
      <c r="H28" s="16"/>
      <c r="I28" s="16"/>
      <c r="J28" s="16"/>
    </row>
    <row r="29" s="1" customFormat="1" ht="20" customHeight="1" spans="1:10">
      <c r="A29" s="7">
        <v>25</v>
      </c>
      <c r="B29" s="37" t="s">
        <v>299</v>
      </c>
      <c r="C29" s="45">
        <f>VLOOKUP(B29,'2023年度会计师事务所从事证券服务业务基本信息'!B:AB,2,0)</f>
        <v>3</v>
      </c>
      <c r="F29" s="16"/>
      <c r="G29" s="16"/>
      <c r="H29" s="16"/>
      <c r="I29" s="16"/>
      <c r="J29" s="16"/>
    </row>
    <row r="30" s="1" customFormat="1" ht="20" customHeight="1" spans="1:10">
      <c r="A30" s="7">
        <v>26</v>
      </c>
      <c r="B30" s="37" t="s">
        <v>109</v>
      </c>
      <c r="C30" s="45">
        <f>VLOOKUP(B30,'2023年度会计师事务所从事证券服务业务基本信息'!B:AB,2,0)</f>
        <v>2</v>
      </c>
      <c r="F30" s="16"/>
      <c r="G30" s="16"/>
      <c r="H30" s="16"/>
      <c r="I30" s="16"/>
      <c r="J30" s="16"/>
    </row>
    <row r="31" s="1" customFormat="1" ht="35" customHeight="1" spans="1:10">
      <c r="A31" s="7">
        <v>27</v>
      </c>
      <c r="B31" s="44" t="s">
        <v>212</v>
      </c>
      <c r="C31" s="45">
        <f>VLOOKUP(B31,'2023年度会计师事务所从事证券服务业务基本信息'!B:AB,2,0)</f>
        <v>2</v>
      </c>
      <c r="F31" s="16"/>
      <c r="G31" s="16"/>
      <c r="H31" s="16"/>
      <c r="I31" s="16"/>
      <c r="J31" s="16"/>
    </row>
    <row r="32" s="1" customFormat="1" ht="20" customHeight="1" spans="1:10">
      <c r="A32" s="7">
        <v>28</v>
      </c>
      <c r="B32" s="37" t="s">
        <v>239</v>
      </c>
      <c r="C32" s="45">
        <f>VLOOKUP(B32,'2023年度会计师事务所从事证券服务业务基本信息'!B:AB,2,0)</f>
        <v>2</v>
      </c>
      <c r="F32" s="16"/>
      <c r="G32" s="16"/>
      <c r="H32" s="16"/>
      <c r="I32" s="16"/>
      <c r="J32" s="16"/>
    </row>
    <row r="33" s="1" customFormat="1" ht="20" customHeight="1" spans="1:10">
      <c r="A33" s="7">
        <v>29</v>
      </c>
      <c r="B33" s="40" t="s">
        <v>280</v>
      </c>
      <c r="C33" s="45">
        <f>VLOOKUP(B33,'2023年度会计师事务所从事证券服务业务基本信息'!B:AB,2,0)</f>
        <v>2</v>
      </c>
      <c r="F33" s="16"/>
      <c r="G33" s="16"/>
      <c r="H33" s="16"/>
      <c r="I33" s="16"/>
      <c r="J33" s="16"/>
    </row>
    <row r="34" s="1" customFormat="1" ht="20" customHeight="1" spans="1:10">
      <c r="A34" s="7">
        <v>30</v>
      </c>
      <c r="B34" s="37" t="s">
        <v>303</v>
      </c>
      <c r="C34" s="45">
        <f>VLOOKUP(B34,'2023年度会计师事务所从事证券服务业务基本信息'!B:AB,2,0)</f>
        <v>1</v>
      </c>
      <c r="F34" s="16"/>
      <c r="G34" s="16"/>
      <c r="H34" s="16"/>
      <c r="I34" s="16"/>
      <c r="J34" s="16"/>
    </row>
    <row r="35" s="1" customFormat="1" ht="20" customHeight="1" spans="1:10">
      <c r="A35" s="7">
        <v>31</v>
      </c>
      <c r="B35" s="37" t="s">
        <v>311</v>
      </c>
      <c r="C35" s="45">
        <f>VLOOKUP(B35,'2023年度会计师事务所从事证券服务业务基本信息'!B:AB,2,0)</f>
        <v>1</v>
      </c>
      <c r="E35" s="46"/>
      <c r="F35" s="16"/>
      <c r="G35" s="16"/>
      <c r="H35" s="16"/>
      <c r="I35" s="16"/>
      <c r="J35" s="16"/>
    </row>
    <row r="36" ht="54" customHeight="1" spans="1:10">
      <c r="A36" s="12" t="s">
        <v>336</v>
      </c>
      <c r="B36" s="13"/>
      <c r="C36" s="13"/>
    </row>
    <row r="37" ht="14.15" customHeight="1"/>
  </sheetData>
  <mergeCells count="5">
    <mergeCell ref="A1:C1"/>
    <mergeCell ref="A36:C36"/>
    <mergeCell ref="A2:A4"/>
    <mergeCell ref="B2:B4"/>
    <mergeCell ref="C2:C4"/>
  </mergeCells>
  <pageMargins left="0.751388888888889" right="0.751388888888889" top="1" bottom="1" header="0.5" footer="0.5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59"/>
  <sheetViews>
    <sheetView workbookViewId="0">
      <selection activeCell="I58" sqref="I58"/>
    </sheetView>
  </sheetViews>
  <sheetFormatPr defaultColWidth="7.41666666666667" defaultRowHeight="15"/>
  <cols>
    <col min="1" max="1" width="4.58333333333333" style="16" customWidth="1"/>
    <col min="2" max="2" width="20.75" style="16" customWidth="1"/>
    <col min="3" max="3" width="5.75" style="34" customWidth="1"/>
    <col min="4" max="4" width="13.9166666666667" style="16" customWidth="1"/>
    <col min="5" max="5" width="41.75" style="16" customWidth="1"/>
    <col min="6" max="6" width="7.41666666666667" style="16"/>
    <col min="7" max="7" width="10.4166666666667" style="16" customWidth="1"/>
    <col min="8" max="256" width="7.41666666666667" style="16"/>
    <col min="257" max="257" width="4.58333333333333" style="16" customWidth="1"/>
    <col min="258" max="258" width="20.75" style="16" customWidth="1"/>
    <col min="259" max="259" width="5.75" style="16" customWidth="1"/>
    <col min="260" max="260" width="15.6666666666667" style="16" customWidth="1"/>
    <col min="261" max="261" width="30.3333333333333" style="16" customWidth="1"/>
    <col min="262" max="262" width="7.41666666666667" style="16"/>
    <col min="263" max="263" width="10.4166666666667" style="16" customWidth="1"/>
    <col min="264" max="512" width="7.41666666666667" style="16"/>
    <col min="513" max="513" width="4.58333333333333" style="16" customWidth="1"/>
    <col min="514" max="514" width="20.75" style="16" customWidth="1"/>
    <col min="515" max="515" width="5.75" style="16" customWidth="1"/>
    <col min="516" max="516" width="15.6666666666667" style="16" customWidth="1"/>
    <col min="517" max="517" width="30.3333333333333" style="16" customWidth="1"/>
    <col min="518" max="518" width="7.41666666666667" style="16"/>
    <col min="519" max="519" width="10.4166666666667" style="16" customWidth="1"/>
    <col min="520" max="768" width="7.41666666666667" style="16"/>
    <col min="769" max="769" width="4.58333333333333" style="16" customWidth="1"/>
    <col min="770" max="770" width="20.75" style="16" customWidth="1"/>
    <col min="771" max="771" width="5.75" style="16" customWidth="1"/>
    <col min="772" max="772" width="15.6666666666667" style="16" customWidth="1"/>
    <col min="773" max="773" width="30.3333333333333" style="16" customWidth="1"/>
    <col min="774" max="774" width="7.41666666666667" style="16"/>
    <col min="775" max="775" width="10.4166666666667" style="16" customWidth="1"/>
    <col min="776" max="1024" width="7.41666666666667" style="16"/>
    <col min="1025" max="1025" width="4.58333333333333" style="16" customWidth="1"/>
    <col min="1026" max="1026" width="20.75" style="16" customWidth="1"/>
    <col min="1027" max="1027" width="5.75" style="16" customWidth="1"/>
    <col min="1028" max="1028" width="15.6666666666667" style="16" customWidth="1"/>
    <col min="1029" max="1029" width="30.3333333333333" style="16" customWidth="1"/>
    <col min="1030" max="1030" width="7.41666666666667" style="16"/>
    <col min="1031" max="1031" width="10.4166666666667" style="16" customWidth="1"/>
    <col min="1032" max="1280" width="7.41666666666667" style="16"/>
    <col min="1281" max="1281" width="4.58333333333333" style="16" customWidth="1"/>
    <col min="1282" max="1282" width="20.75" style="16" customWidth="1"/>
    <col min="1283" max="1283" width="5.75" style="16" customWidth="1"/>
    <col min="1284" max="1284" width="15.6666666666667" style="16" customWidth="1"/>
    <col min="1285" max="1285" width="30.3333333333333" style="16" customWidth="1"/>
    <col min="1286" max="1286" width="7.41666666666667" style="16"/>
    <col min="1287" max="1287" width="10.4166666666667" style="16" customWidth="1"/>
    <col min="1288" max="1536" width="7.41666666666667" style="16"/>
    <col min="1537" max="1537" width="4.58333333333333" style="16" customWidth="1"/>
    <col min="1538" max="1538" width="20.75" style="16" customWidth="1"/>
    <col min="1539" max="1539" width="5.75" style="16" customWidth="1"/>
    <col min="1540" max="1540" width="15.6666666666667" style="16" customWidth="1"/>
    <col min="1541" max="1541" width="30.3333333333333" style="16" customWidth="1"/>
    <col min="1542" max="1542" width="7.41666666666667" style="16"/>
    <col min="1543" max="1543" width="10.4166666666667" style="16" customWidth="1"/>
    <col min="1544" max="1792" width="7.41666666666667" style="16"/>
    <col min="1793" max="1793" width="4.58333333333333" style="16" customWidth="1"/>
    <col min="1794" max="1794" width="20.75" style="16" customWidth="1"/>
    <col min="1795" max="1795" width="5.75" style="16" customWidth="1"/>
    <col min="1796" max="1796" width="15.6666666666667" style="16" customWidth="1"/>
    <col min="1797" max="1797" width="30.3333333333333" style="16" customWidth="1"/>
    <col min="1798" max="1798" width="7.41666666666667" style="16"/>
    <col min="1799" max="1799" width="10.4166666666667" style="16" customWidth="1"/>
    <col min="1800" max="2048" width="7.41666666666667" style="16"/>
    <col min="2049" max="2049" width="4.58333333333333" style="16" customWidth="1"/>
    <col min="2050" max="2050" width="20.75" style="16" customWidth="1"/>
    <col min="2051" max="2051" width="5.75" style="16" customWidth="1"/>
    <col min="2052" max="2052" width="15.6666666666667" style="16" customWidth="1"/>
    <col min="2053" max="2053" width="30.3333333333333" style="16" customWidth="1"/>
    <col min="2054" max="2054" width="7.41666666666667" style="16"/>
    <col min="2055" max="2055" width="10.4166666666667" style="16" customWidth="1"/>
    <col min="2056" max="2304" width="7.41666666666667" style="16"/>
    <col min="2305" max="2305" width="4.58333333333333" style="16" customWidth="1"/>
    <col min="2306" max="2306" width="20.75" style="16" customWidth="1"/>
    <col min="2307" max="2307" width="5.75" style="16" customWidth="1"/>
    <col min="2308" max="2308" width="15.6666666666667" style="16" customWidth="1"/>
    <col min="2309" max="2309" width="30.3333333333333" style="16" customWidth="1"/>
    <col min="2310" max="2310" width="7.41666666666667" style="16"/>
    <col min="2311" max="2311" width="10.4166666666667" style="16" customWidth="1"/>
    <col min="2312" max="2560" width="7.41666666666667" style="16"/>
    <col min="2561" max="2561" width="4.58333333333333" style="16" customWidth="1"/>
    <col min="2562" max="2562" width="20.75" style="16" customWidth="1"/>
    <col min="2563" max="2563" width="5.75" style="16" customWidth="1"/>
    <col min="2564" max="2564" width="15.6666666666667" style="16" customWidth="1"/>
    <col min="2565" max="2565" width="30.3333333333333" style="16" customWidth="1"/>
    <col min="2566" max="2566" width="7.41666666666667" style="16"/>
    <col min="2567" max="2567" width="10.4166666666667" style="16" customWidth="1"/>
    <col min="2568" max="2816" width="7.41666666666667" style="16"/>
    <col min="2817" max="2817" width="4.58333333333333" style="16" customWidth="1"/>
    <col min="2818" max="2818" width="20.75" style="16" customWidth="1"/>
    <col min="2819" max="2819" width="5.75" style="16" customWidth="1"/>
    <col min="2820" max="2820" width="15.6666666666667" style="16" customWidth="1"/>
    <col min="2821" max="2821" width="30.3333333333333" style="16" customWidth="1"/>
    <col min="2822" max="2822" width="7.41666666666667" style="16"/>
    <col min="2823" max="2823" width="10.4166666666667" style="16" customWidth="1"/>
    <col min="2824" max="3072" width="7.41666666666667" style="16"/>
    <col min="3073" max="3073" width="4.58333333333333" style="16" customWidth="1"/>
    <col min="3074" max="3074" width="20.75" style="16" customWidth="1"/>
    <col min="3075" max="3075" width="5.75" style="16" customWidth="1"/>
    <col min="3076" max="3076" width="15.6666666666667" style="16" customWidth="1"/>
    <col min="3077" max="3077" width="30.3333333333333" style="16" customWidth="1"/>
    <col min="3078" max="3078" width="7.41666666666667" style="16"/>
    <col min="3079" max="3079" width="10.4166666666667" style="16" customWidth="1"/>
    <col min="3080" max="3328" width="7.41666666666667" style="16"/>
    <col min="3329" max="3329" width="4.58333333333333" style="16" customWidth="1"/>
    <col min="3330" max="3330" width="20.75" style="16" customWidth="1"/>
    <col min="3331" max="3331" width="5.75" style="16" customWidth="1"/>
    <col min="3332" max="3332" width="15.6666666666667" style="16" customWidth="1"/>
    <col min="3333" max="3333" width="30.3333333333333" style="16" customWidth="1"/>
    <col min="3334" max="3334" width="7.41666666666667" style="16"/>
    <col min="3335" max="3335" width="10.4166666666667" style="16" customWidth="1"/>
    <col min="3336" max="3584" width="7.41666666666667" style="16"/>
    <col min="3585" max="3585" width="4.58333333333333" style="16" customWidth="1"/>
    <col min="3586" max="3586" width="20.75" style="16" customWidth="1"/>
    <col min="3587" max="3587" width="5.75" style="16" customWidth="1"/>
    <col min="3588" max="3588" width="15.6666666666667" style="16" customWidth="1"/>
    <col min="3589" max="3589" width="30.3333333333333" style="16" customWidth="1"/>
    <col min="3590" max="3590" width="7.41666666666667" style="16"/>
    <col min="3591" max="3591" width="10.4166666666667" style="16" customWidth="1"/>
    <col min="3592" max="3840" width="7.41666666666667" style="16"/>
    <col min="3841" max="3841" width="4.58333333333333" style="16" customWidth="1"/>
    <col min="3842" max="3842" width="20.75" style="16" customWidth="1"/>
    <col min="3843" max="3843" width="5.75" style="16" customWidth="1"/>
    <col min="3844" max="3844" width="15.6666666666667" style="16" customWidth="1"/>
    <col min="3845" max="3845" width="30.3333333333333" style="16" customWidth="1"/>
    <col min="3846" max="3846" width="7.41666666666667" style="16"/>
    <col min="3847" max="3847" width="10.4166666666667" style="16" customWidth="1"/>
    <col min="3848" max="4096" width="7.41666666666667" style="16"/>
    <col min="4097" max="4097" width="4.58333333333333" style="16" customWidth="1"/>
    <col min="4098" max="4098" width="20.75" style="16" customWidth="1"/>
    <col min="4099" max="4099" width="5.75" style="16" customWidth="1"/>
    <col min="4100" max="4100" width="15.6666666666667" style="16" customWidth="1"/>
    <col min="4101" max="4101" width="30.3333333333333" style="16" customWidth="1"/>
    <col min="4102" max="4102" width="7.41666666666667" style="16"/>
    <col min="4103" max="4103" width="10.4166666666667" style="16" customWidth="1"/>
    <col min="4104" max="4352" width="7.41666666666667" style="16"/>
    <col min="4353" max="4353" width="4.58333333333333" style="16" customWidth="1"/>
    <col min="4354" max="4354" width="20.75" style="16" customWidth="1"/>
    <col min="4355" max="4355" width="5.75" style="16" customWidth="1"/>
    <col min="4356" max="4356" width="15.6666666666667" style="16" customWidth="1"/>
    <col min="4357" max="4357" width="30.3333333333333" style="16" customWidth="1"/>
    <col min="4358" max="4358" width="7.41666666666667" style="16"/>
    <col min="4359" max="4359" width="10.4166666666667" style="16" customWidth="1"/>
    <col min="4360" max="4608" width="7.41666666666667" style="16"/>
    <col min="4609" max="4609" width="4.58333333333333" style="16" customWidth="1"/>
    <col min="4610" max="4610" width="20.75" style="16" customWidth="1"/>
    <col min="4611" max="4611" width="5.75" style="16" customWidth="1"/>
    <col min="4612" max="4612" width="15.6666666666667" style="16" customWidth="1"/>
    <col min="4613" max="4613" width="30.3333333333333" style="16" customWidth="1"/>
    <col min="4614" max="4614" width="7.41666666666667" style="16"/>
    <col min="4615" max="4615" width="10.4166666666667" style="16" customWidth="1"/>
    <col min="4616" max="4864" width="7.41666666666667" style="16"/>
    <col min="4865" max="4865" width="4.58333333333333" style="16" customWidth="1"/>
    <col min="4866" max="4866" width="20.75" style="16" customWidth="1"/>
    <col min="4867" max="4867" width="5.75" style="16" customWidth="1"/>
    <col min="4868" max="4868" width="15.6666666666667" style="16" customWidth="1"/>
    <col min="4869" max="4869" width="30.3333333333333" style="16" customWidth="1"/>
    <col min="4870" max="4870" width="7.41666666666667" style="16"/>
    <col min="4871" max="4871" width="10.4166666666667" style="16" customWidth="1"/>
    <col min="4872" max="5120" width="7.41666666666667" style="16"/>
    <col min="5121" max="5121" width="4.58333333333333" style="16" customWidth="1"/>
    <col min="5122" max="5122" width="20.75" style="16" customWidth="1"/>
    <col min="5123" max="5123" width="5.75" style="16" customWidth="1"/>
    <col min="5124" max="5124" width="15.6666666666667" style="16" customWidth="1"/>
    <col min="5125" max="5125" width="30.3333333333333" style="16" customWidth="1"/>
    <col min="5126" max="5126" width="7.41666666666667" style="16"/>
    <col min="5127" max="5127" width="10.4166666666667" style="16" customWidth="1"/>
    <col min="5128" max="5376" width="7.41666666666667" style="16"/>
    <col min="5377" max="5377" width="4.58333333333333" style="16" customWidth="1"/>
    <col min="5378" max="5378" width="20.75" style="16" customWidth="1"/>
    <col min="5379" max="5379" width="5.75" style="16" customWidth="1"/>
    <col min="5380" max="5380" width="15.6666666666667" style="16" customWidth="1"/>
    <col min="5381" max="5381" width="30.3333333333333" style="16" customWidth="1"/>
    <col min="5382" max="5382" width="7.41666666666667" style="16"/>
    <col min="5383" max="5383" width="10.4166666666667" style="16" customWidth="1"/>
    <col min="5384" max="5632" width="7.41666666666667" style="16"/>
    <col min="5633" max="5633" width="4.58333333333333" style="16" customWidth="1"/>
    <col min="5634" max="5634" width="20.75" style="16" customWidth="1"/>
    <col min="5635" max="5635" width="5.75" style="16" customWidth="1"/>
    <col min="5636" max="5636" width="15.6666666666667" style="16" customWidth="1"/>
    <col min="5637" max="5637" width="30.3333333333333" style="16" customWidth="1"/>
    <col min="5638" max="5638" width="7.41666666666667" style="16"/>
    <col min="5639" max="5639" width="10.4166666666667" style="16" customWidth="1"/>
    <col min="5640" max="5888" width="7.41666666666667" style="16"/>
    <col min="5889" max="5889" width="4.58333333333333" style="16" customWidth="1"/>
    <col min="5890" max="5890" width="20.75" style="16" customWidth="1"/>
    <col min="5891" max="5891" width="5.75" style="16" customWidth="1"/>
    <col min="5892" max="5892" width="15.6666666666667" style="16" customWidth="1"/>
    <col min="5893" max="5893" width="30.3333333333333" style="16" customWidth="1"/>
    <col min="5894" max="5894" width="7.41666666666667" style="16"/>
    <col min="5895" max="5895" width="10.4166666666667" style="16" customWidth="1"/>
    <col min="5896" max="6144" width="7.41666666666667" style="16"/>
    <col min="6145" max="6145" width="4.58333333333333" style="16" customWidth="1"/>
    <col min="6146" max="6146" width="20.75" style="16" customWidth="1"/>
    <col min="6147" max="6147" width="5.75" style="16" customWidth="1"/>
    <col min="6148" max="6148" width="15.6666666666667" style="16" customWidth="1"/>
    <col min="6149" max="6149" width="30.3333333333333" style="16" customWidth="1"/>
    <col min="6150" max="6150" width="7.41666666666667" style="16"/>
    <col min="6151" max="6151" width="10.4166666666667" style="16" customWidth="1"/>
    <col min="6152" max="6400" width="7.41666666666667" style="16"/>
    <col min="6401" max="6401" width="4.58333333333333" style="16" customWidth="1"/>
    <col min="6402" max="6402" width="20.75" style="16" customWidth="1"/>
    <col min="6403" max="6403" width="5.75" style="16" customWidth="1"/>
    <col min="6404" max="6404" width="15.6666666666667" style="16" customWidth="1"/>
    <col min="6405" max="6405" width="30.3333333333333" style="16" customWidth="1"/>
    <col min="6406" max="6406" width="7.41666666666667" style="16"/>
    <col min="6407" max="6407" width="10.4166666666667" style="16" customWidth="1"/>
    <col min="6408" max="6656" width="7.41666666666667" style="16"/>
    <col min="6657" max="6657" width="4.58333333333333" style="16" customWidth="1"/>
    <col min="6658" max="6658" width="20.75" style="16" customWidth="1"/>
    <col min="6659" max="6659" width="5.75" style="16" customWidth="1"/>
    <col min="6660" max="6660" width="15.6666666666667" style="16" customWidth="1"/>
    <col min="6661" max="6661" width="30.3333333333333" style="16" customWidth="1"/>
    <col min="6662" max="6662" width="7.41666666666667" style="16"/>
    <col min="6663" max="6663" width="10.4166666666667" style="16" customWidth="1"/>
    <col min="6664" max="6912" width="7.41666666666667" style="16"/>
    <col min="6913" max="6913" width="4.58333333333333" style="16" customWidth="1"/>
    <col min="6914" max="6914" width="20.75" style="16" customWidth="1"/>
    <col min="6915" max="6915" width="5.75" style="16" customWidth="1"/>
    <col min="6916" max="6916" width="15.6666666666667" style="16" customWidth="1"/>
    <col min="6917" max="6917" width="30.3333333333333" style="16" customWidth="1"/>
    <col min="6918" max="6918" width="7.41666666666667" style="16"/>
    <col min="6919" max="6919" width="10.4166666666667" style="16" customWidth="1"/>
    <col min="6920" max="7168" width="7.41666666666667" style="16"/>
    <col min="7169" max="7169" width="4.58333333333333" style="16" customWidth="1"/>
    <col min="7170" max="7170" width="20.75" style="16" customWidth="1"/>
    <col min="7171" max="7171" width="5.75" style="16" customWidth="1"/>
    <col min="7172" max="7172" width="15.6666666666667" style="16" customWidth="1"/>
    <col min="7173" max="7173" width="30.3333333333333" style="16" customWidth="1"/>
    <col min="7174" max="7174" width="7.41666666666667" style="16"/>
    <col min="7175" max="7175" width="10.4166666666667" style="16" customWidth="1"/>
    <col min="7176" max="7424" width="7.41666666666667" style="16"/>
    <col min="7425" max="7425" width="4.58333333333333" style="16" customWidth="1"/>
    <col min="7426" max="7426" width="20.75" style="16" customWidth="1"/>
    <col min="7427" max="7427" width="5.75" style="16" customWidth="1"/>
    <col min="7428" max="7428" width="15.6666666666667" style="16" customWidth="1"/>
    <col min="7429" max="7429" width="30.3333333333333" style="16" customWidth="1"/>
    <col min="7430" max="7430" width="7.41666666666667" style="16"/>
    <col min="7431" max="7431" width="10.4166666666667" style="16" customWidth="1"/>
    <col min="7432" max="7680" width="7.41666666666667" style="16"/>
    <col min="7681" max="7681" width="4.58333333333333" style="16" customWidth="1"/>
    <col min="7682" max="7682" width="20.75" style="16" customWidth="1"/>
    <col min="7683" max="7683" width="5.75" style="16" customWidth="1"/>
    <col min="7684" max="7684" width="15.6666666666667" style="16" customWidth="1"/>
    <col min="7685" max="7685" width="30.3333333333333" style="16" customWidth="1"/>
    <col min="7686" max="7686" width="7.41666666666667" style="16"/>
    <col min="7687" max="7687" width="10.4166666666667" style="16" customWidth="1"/>
    <col min="7688" max="7936" width="7.41666666666667" style="16"/>
    <col min="7937" max="7937" width="4.58333333333333" style="16" customWidth="1"/>
    <col min="7938" max="7938" width="20.75" style="16" customWidth="1"/>
    <col min="7939" max="7939" width="5.75" style="16" customWidth="1"/>
    <col min="7940" max="7940" width="15.6666666666667" style="16" customWidth="1"/>
    <col min="7941" max="7941" width="30.3333333333333" style="16" customWidth="1"/>
    <col min="7942" max="7942" width="7.41666666666667" style="16"/>
    <col min="7943" max="7943" width="10.4166666666667" style="16" customWidth="1"/>
    <col min="7944" max="8192" width="7.41666666666667" style="16"/>
    <col min="8193" max="8193" width="4.58333333333333" style="16" customWidth="1"/>
    <col min="8194" max="8194" width="20.75" style="16" customWidth="1"/>
    <col min="8195" max="8195" width="5.75" style="16" customWidth="1"/>
    <col min="8196" max="8196" width="15.6666666666667" style="16" customWidth="1"/>
    <col min="8197" max="8197" width="30.3333333333333" style="16" customWidth="1"/>
    <col min="8198" max="8198" width="7.41666666666667" style="16"/>
    <col min="8199" max="8199" width="10.4166666666667" style="16" customWidth="1"/>
    <col min="8200" max="8448" width="7.41666666666667" style="16"/>
    <col min="8449" max="8449" width="4.58333333333333" style="16" customWidth="1"/>
    <col min="8450" max="8450" width="20.75" style="16" customWidth="1"/>
    <col min="8451" max="8451" width="5.75" style="16" customWidth="1"/>
    <col min="8452" max="8452" width="15.6666666666667" style="16" customWidth="1"/>
    <col min="8453" max="8453" width="30.3333333333333" style="16" customWidth="1"/>
    <col min="8454" max="8454" width="7.41666666666667" style="16"/>
    <col min="8455" max="8455" width="10.4166666666667" style="16" customWidth="1"/>
    <col min="8456" max="8704" width="7.41666666666667" style="16"/>
    <col min="8705" max="8705" width="4.58333333333333" style="16" customWidth="1"/>
    <col min="8706" max="8706" width="20.75" style="16" customWidth="1"/>
    <col min="8707" max="8707" width="5.75" style="16" customWidth="1"/>
    <col min="8708" max="8708" width="15.6666666666667" style="16" customWidth="1"/>
    <col min="8709" max="8709" width="30.3333333333333" style="16" customWidth="1"/>
    <col min="8710" max="8710" width="7.41666666666667" style="16"/>
    <col min="8711" max="8711" width="10.4166666666667" style="16" customWidth="1"/>
    <col min="8712" max="8960" width="7.41666666666667" style="16"/>
    <col min="8961" max="8961" width="4.58333333333333" style="16" customWidth="1"/>
    <col min="8962" max="8962" width="20.75" style="16" customWidth="1"/>
    <col min="8963" max="8963" width="5.75" style="16" customWidth="1"/>
    <col min="8964" max="8964" width="15.6666666666667" style="16" customWidth="1"/>
    <col min="8965" max="8965" width="30.3333333333333" style="16" customWidth="1"/>
    <col min="8966" max="8966" width="7.41666666666667" style="16"/>
    <col min="8967" max="8967" width="10.4166666666667" style="16" customWidth="1"/>
    <col min="8968" max="9216" width="7.41666666666667" style="16"/>
    <col min="9217" max="9217" width="4.58333333333333" style="16" customWidth="1"/>
    <col min="9218" max="9218" width="20.75" style="16" customWidth="1"/>
    <col min="9219" max="9219" width="5.75" style="16" customWidth="1"/>
    <col min="9220" max="9220" width="15.6666666666667" style="16" customWidth="1"/>
    <col min="9221" max="9221" width="30.3333333333333" style="16" customWidth="1"/>
    <col min="9222" max="9222" width="7.41666666666667" style="16"/>
    <col min="9223" max="9223" width="10.4166666666667" style="16" customWidth="1"/>
    <col min="9224" max="9472" width="7.41666666666667" style="16"/>
    <col min="9473" max="9473" width="4.58333333333333" style="16" customWidth="1"/>
    <col min="9474" max="9474" width="20.75" style="16" customWidth="1"/>
    <col min="9475" max="9475" width="5.75" style="16" customWidth="1"/>
    <col min="9476" max="9476" width="15.6666666666667" style="16" customWidth="1"/>
    <col min="9477" max="9477" width="30.3333333333333" style="16" customWidth="1"/>
    <col min="9478" max="9478" width="7.41666666666667" style="16"/>
    <col min="9479" max="9479" width="10.4166666666667" style="16" customWidth="1"/>
    <col min="9480" max="9728" width="7.41666666666667" style="16"/>
    <col min="9729" max="9729" width="4.58333333333333" style="16" customWidth="1"/>
    <col min="9730" max="9730" width="20.75" style="16" customWidth="1"/>
    <col min="9731" max="9731" width="5.75" style="16" customWidth="1"/>
    <col min="9732" max="9732" width="15.6666666666667" style="16" customWidth="1"/>
    <col min="9733" max="9733" width="30.3333333333333" style="16" customWidth="1"/>
    <col min="9734" max="9734" width="7.41666666666667" style="16"/>
    <col min="9735" max="9735" width="10.4166666666667" style="16" customWidth="1"/>
    <col min="9736" max="9984" width="7.41666666666667" style="16"/>
    <col min="9985" max="9985" width="4.58333333333333" style="16" customWidth="1"/>
    <col min="9986" max="9986" width="20.75" style="16" customWidth="1"/>
    <col min="9987" max="9987" width="5.75" style="16" customWidth="1"/>
    <col min="9988" max="9988" width="15.6666666666667" style="16" customWidth="1"/>
    <col min="9989" max="9989" width="30.3333333333333" style="16" customWidth="1"/>
    <col min="9990" max="9990" width="7.41666666666667" style="16"/>
    <col min="9991" max="9991" width="10.4166666666667" style="16" customWidth="1"/>
    <col min="9992" max="10240" width="7.41666666666667" style="16"/>
    <col min="10241" max="10241" width="4.58333333333333" style="16" customWidth="1"/>
    <col min="10242" max="10242" width="20.75" style="16" customWidth="1"/>
    <col min="10243" max="10243" width="5.75" style="16" customWidth="1"/>
    <col min="10244" max="10244" width="15.6666666666667" style="16" customWidth="1"/>
    <col min="10245" max="10245" width="30.3333333333333" style="16" customWidth="1"/>
    <col min="10246" max="10246" width="7.41666666666667" style="16"/>
    <col min="10247" max="10247" width="10.4166666666667" style="16" customWidth="1"/>
    <col min="10248" max="10496" width="7.41666666666667" style="16"/>
    <col min="10497" max="10497" width="4.58333333333333" style="16" customWidth="1"/>
    <col min="10498" max="10498" width="20.75" style="16" customWidth="1"/>
    <col min="10499" max="10499" width="5.75" style="16" customWidth="1"/>
    <col min="10500" max="10500" width="15.6666666666667" style="16" customWidth="1"/>
    <col min="10501" max="10501" width="30.3333333333333" style="16" customWidth="1"/>
    <col min="10502" max="10502" width="7.41666666666667" style="16"/>
    <col min="10503" max="10503" width="10.4166666666667" style="16" customWidth="1"/>
    <col min="10504" max="10752" width="7.41666666666667" style="16"/>
    <col min="10753" max="10753" width="4.58333333333333" style="16" customWidth="1"/>
    <col min="10754" max="10754" width="20.75" style="16" customWidth="1"/>
    <col min="10755" max="10755" width="5.75" style="16" customWidth="1"/>
    <col min="10756" max="10756" width="15.6666666666667" style="16" customWidth="1"/>
    <col min="10757" max="10757" width="30.3333333333333" style="16" customWidth="1"/>
    <col min="10758" max="10758" width="7.41666666666667" style="16"/>
    <col min="10759" max="10759" width="10.4166666666667" style="16" customWidth="1"/>
    <col min="10760" max="11008" width="7.41666666666667" style="16"/>
    <col min="11009" max="11009" width="4.58333333333333" style="16" customWidth="1"/>
    <col min="11010" max="11010" width="20.75" style="16" customWidth="1"/>
    <col min="11011" max="11011" width="5.75" style="16" customWidth="1"/>
    <col min="11012" max="11012" width="15.6666666666667" style="16" customWidth="1"/>
    <col min="11013" max="11013" width="30.3333333333333" style="16" customWidth="1"/>
    <col min="11014" max="11014" width="7.41666666666667" style="16"/>
    <col min="11015" max="11015" width="10.4166666666667" style="16" customWidth="1"/>
    <col min="11016" max="11264" width="7.41666666666667" style="16"/>
    <col min="11265" max="11265" width="4.58333333333333" style="16" customWidth="1"/>
    <col min="11266" max="11266" width="20.75" style="16" customWidth="1"/>
    <col min="11267" max="11267" width="5.75" style="16" customWidth="1"/>
    <col min="11268" max="11268" width="15.6666666666667" style="16" customWidth="1"/>
    <col min="11269" max="11269" width="30.3333333333333" style="16" customWidth="1"/>
    <col min="11270" max="11270" width="7.41666666666667" style="16"/>
    <col min="11271" max="11271" width="10.4166666666667" style="16" customWidth="1"/>
    <col min="11272" max="11520" width="7.41666666666667" style="16"/>
    <col min="11521" max="11521" width="4.58333333333333" style="16" customWidth="1"/>
    <col min="11522" max="11522" width="20.75" style="16" customWidth="1"/>
    <col min="11523" max="11523" width="5.75" style="16" customWidth="1"/>
    <col min="11524" max="11524" width="15.6666666666667" style="16" customWidth="1"/>
    <col min="11525" max="11525" width="30.3333333333333" style="16" customWidth="1"/>
    <col min="11526" max="11526" width="7.41666666666667" style="16"/>
    <col min="11527" max="11527" width="10.4166666666667" style="16" customWidth="1"/>
    <col min="11528" max="11776" width="7.41666666666667" style="16"/>
    <col min="11777" max="11777" width="4.58333333333333" style="16" customWidth="1"/>
    <col min="11778" max="11778" width="20.75" style="16" customWidth="1"/>
    <col min="11779" max="11779" width="5.75" style="16" customWidth="1"/>
    <col min="11780" max="11780" width="15.6666666666667" style="16" customWidth="1"/>
    <col min="11781" max="11781" width="30.3333333333333" style="16" customWidth="1"/>
    <col min="11782" max="11782" width="7.41666666666667" style="16"/>
    <col min="11783" max="11783" width="10.4166666666667" style="16" customWidth="1"/>
    <col min="11784" max="12032" width="7.41666666666667" style="16"/>
    <col min="12033" max="12033" width="4.58333333333333" style="16" customWidth="1"/>
    <col min="12034" max="12034" width="20.75" style="16" customWidth="1"/>
    <col min="12035" max="12035" width="5.75" style="16" customWidth="1"/>
    <col min="12036" max="12036" width="15.6666666666667" style="16" customWidth="1"/>
    <col min="12037" max="12037" width="30.3333333333333" style="16" customWidth="1"/>
    <col min="12038" max="12038" width="7.41666666666667" style="16"/>
    <col min="12039" max="12039" width="10.4166666666667" style="16" customWidth="1"/>
    <col min="12040" max="12288" width="7.41666666666667" style="16"/>
    <col min="12289" max="12289" width="4.58333333333333" style="16" customWidth="1"/>
    <col min="12290" max="12290" width="20.75" style="16" customWidth="1"/>
    <col min="12291" max="12291" width="5.75" style="16" customWidth="1"/>
    <col min="12292" max="12292" width="15.6666666666667" style="16" customWidth="1"/>
    <col min="12293" max="12293" width="30.3333333333333" style="16" customWidth="1"/>
    <col min="12294" max="12294" width="7.41666666666667" style="16"/>
    <col min="12295" max="12295" width="10.4166666666667" style="16" customWidth="1"/>
    <col min="12296" max="12544" width="7.41666666666667" style="16"/>
    <col min="12545" max="12545" width="4.58333333333333" style="16" customWidth="1"/>
    <col min="12546" max="12546" width="20.75" style="16" customWidth="1"/>
    <col min="12547" max="12547" width="5.75" style="16" customWidth="1"/>
    <col min="12548" max="12548" width="15.6666666666667" style="16" customWidth="1"/>
    <col min="12549" max="12549" width="30.3333333333333" style="16" customWidth="1"/>
    <col min="12550" max="12550" width="7.41666666666667" style="16"/>
    <col min="12551" max="12551" width="10.4166666666667" style="16" customWidth="1"/>
    <col min="12552" max="12800" width="7.41666666666667" style="16"/>
    <col min="12801" max="12801" width="4.58333333333333" style="16" customWidth="1"/>
    <col min="12802" max="12802" width="20.75" style="16" customWidth="1"/>
    <col min="12803" max="12803" width="5.75" style="16" customWidth="1"/>
    <col min="12804" max="12804" width="15.6666666666667" style="16" customWidth="1"/>
    <col min="12805" max="12805" width="30.3333333333333" style="16" customWidth="1"/>
    <col min="12806" max="12806" width="7.41666666666667" style="16"/>
    <col min="12807" max="12807" width="10.4166666666667" style="16" customWidth="1"/>
    <col min="12808" max="13056" width="7.41666666666667" style="16"/>
    <col min="13057" max="13057" width="4.58333333333333" style="16" customWidth="1"/>
    <col min="13058" max="13058" width="20.75" style="16" customWidth="1"/>
    <col min="13059" max="13059" width="5.75" style="16" customWidth="1"/>
    <col min="13060" max="13060" width="15.6666666666667" style="16" customWidth="1"/>
    <col min="13061" max="13061" width="30.3333333333333" style="16" customWidth="1"/>
    <col min="13062" max="13062" width="7.41666666666667" style="16"/>
    <col min="13063" max="13063" width="10.4166666666667" style="16" customWidth="1"/>
    <col min="13064" max="13312" width="7.41666666666667" style="16"/>
    <col min="13313" max="13313" width="4.58333333333333" style="16" customWidth="1"/>
    <col min="13314" max="13314" width="20.75" style="16" customWidth="1"/>
    <col min="13315" max="13315" width="5.75" style="16" customWidth="1"/>
    <col min="13316" max="13316" width="15.6666666666667" style="16" customWidth="1"/>
    <col min="13317" max="13317" width="30.3333333333333" style="16" customWidth="1"/>
    <col min="13318" max="13318" width="7.41666666666667" style="16"/>
    <col min="13319" max="13319" width="10.4166666666667" style="16" customWidth="1"/>
    <col min="13320" max="13568" width="7.41666666666667" style="16"/>
    <col min="13569" max="13569" width="4.58333333333333" style="16" customWidth="1"/>
    <col min="13570" max="13570" width="20.75" style="16" customWidth="1"/>
    <col min="13571" max="13571" width="5.75" style="16" customWidth="1"/>
    <col min="13572" max="13572" width="15.6666666666667" style="16" customWidth="1"/>
    <col min="13573" max="13573" width="30.3333333333333" style="16" customWidth="1"/>
    <col min="13574" max="13574" width="7.41666666666667" style="16"/>
    <col min="13575" max="13575" width="10.4166666666667" style="16" customWidth="1"/>
    <col min="13576" max="13824" width="7.41666666666667" style="16"/>
    <col min="13825" max="13825" width="4.58333333333333" style="16" customWidth="1"/>
    <col min="13826" max="13826" width="20.75" style="16" customWidth="1"/>
    <col min="13827" max="13827" width="5.75" style="16" customWidth="1"/>
    <col min="13828" max="13828" width="15.6666666666667" style="16" customWidth="1"/>
    <col min="13829" max="13829" width="30.3333333333333" style="16" customWidth="1"/>
    <col min="13830" max="13830" width="7.41666666666667" style="16"/>
    <col min="13831" max="13831" width="10.4166666666667" style="16" customWidth="1"/>
    <col min="13832" max="14080" width="7.41666666666667" style="16"/>
    <col min="14081" max="14081" width="4.58333333333333" style="16" customWidth="1"/>
    <col min="14082" max="14082" width="20.75" style="16" customWidth="1"/>
    <col min="14083" max="14083" width="5.75" style="16" customWidth="1"/>
    <col min="14084" max="14084" width="15.6666666666667" style="16" customWidth="1"/>
    <col min="14085" max="14085" width="30.3333333333333" style="16" customWidth="1"/>
    <col min="14086" max="14086" width="7.41666666666667" style="16"/>
    <col min="14087" max="14087" width="10.4166666666667" style="16" customWidth="1"/>
    <col min="14088" max="14336" width="7.41666666666667" style="16"/>
    <col min="14337" max="14337" width="4.58333333333333" style="16" customWidth="1"/>
    <col min="14338" max="14338" width="20.75" style="16" customWidth="1"/>
    <col min="14339" max="14339" width="5.75" style="16" customWidth="1"/>
    <col min="14340" max="14340" width="15.6666666666667" style="16" customWidth="1"/>
    <col min="14341" max="14341" width="30.3333333333333" style="16" customWidth="1"/>
    <col min="14342" max="14342" width="7.41666666666667" style="16"/>
    <col min="14343" max="14343" width="10.4166666666667" style="16" customWidth="1"/>
    <col min="14344" max="14592" width="7.41666666666667" style="16"/>
    <col min="14593" max="14593" width="4.58333333333333" style="16" customWidth="1"/>
    <col min="14594" max="14594" width="20.75" style="16" customWidth="1"/>
    <col min="14595" max="14595" width="5.75" style="16" customWidth="1"/>
    <col min="14596" max="14596" width="15.6666666666667" style="16" customWidth="1"/>
    <col min="14597" max="14597" width="30.3333333333333" style="16" customWidth="1"/>
    <col min="14598" max="14598" width="7.41666666666667" style="16"/>
    <col min="14599" max="14599" width="10.4166666666667" style="16" customWidth="1"/>
    <col min="14600" max="14848" width="7.41666666666667" style="16"/>
    <col min="14849" max="14849" width="4.58333333333333" style="16" customWidth="1"/>
    <col min="14850" max="14850" width="20.75" style="16" customWidth="1"/>
    <col min="14851" max="14851" width="5.75" style="16" customWidth="1"/>
    <col min="14852" max="14852" width="15.6666666666667" style="16" customWidth="1"/>
    <col min="14853" max="14853" width="30.3333333333333" style="16" customWidth="1"/>
    <col min="14854" max="14854" width="7.41666666666667" style="16"/>
    <col min="14855" max="14855" width="10.4166666666667" style="16" customWidth="1"/>
    <col min="14856" max="15104" width="7.41666666666667" style="16"/>
    <col min="15105" max="15105" width="4.58333333333333" style="16" customWidth="1"/>
    <col min="15106" max="15106" width="20.75" style="16" customWidth="1"/>
    <col min="15107" max="15107" width="5.75" style="16" customWidth="1"/>
    <col min="15108" max="15108" width="15.6666666666667" style="16" customWidth="1"/>
    <col min="15109" max="15109" width="30.3333333333333" style="16" customWidth="1"/>
    <col min="15110" max="15110" width="7.41666666666667" style="16"/>
    <col min="15111" max="15111" width="10.4166666666667" style="16" customWidth="1"/>
    <col min="15112" max="15360" width="7.41666666666667" style="16"/>
    <col min="15361" max="15361" width="4.58333333333333" style="16" customWidth="1"/>
    <col min="15362" max="15362" width="20.75" style="16" customWidth="1"/>
    <col min="15363" max="15363" width="5.75" style="16" customWidth="1"/>
    <col min="15364" max="15364" width="15.6666666666667" style="16" customWidth="1"/>
    <col min="15365" max="15365" width="30.3333333333333" style="16" customWidth="1"/>
    <col min="15366" max="15366" width="7.41666666666667" style="16"/>
    <col min="15367" max="15367" width="10.4166666666667" style="16" customWidth="1"/>
    <col min="15368" max="15616" width="7.41666666666667" style="16"/>
    <col min="15617" max="15617" width="4.58333333333333" style="16" customWidth="1"/>
    <col min="15618" max="15618" width="20.75" style="16" customWidth="1"/>
    <col min="15619" max="15619" width="5.75" style="16" customWidth="1"/>
    <col min="15620" max="15620" width="15.6666666666667" style="16" customWidth="1"/>
    <col min="15621" max="15621" width="30.3333333333333" style="16" customWidth="1"/>
    <col min="15622" max="15622" width="7.41666666666667" style="16"/>
    <col min="15623" max="15623" width="10.4166666666667" style="16" customWidth="1"/>
    <col min="15624" max="15872" width="7.41666666666667" style="16"/>
    <col min="15873" max="15873" width="4.58333333333333" style="16" customWidth="1"/>
    <col min="15874" max="15874" width="20.75" style="16" customWidth="1"/>
    <col min="15875" max="15875" width="5.75" style="16" customWidth="1"/>
    <col min="15876" max="15876" width="15.6666666666667" style="16" customWidth="1"/>
    <col min="15877" max="15877" width="30.3333333333333" style="16" customWidth="1"/>
    <col min="15878" max="15878" width="7.41666666666667" style="16"/>
    <col min="15879" max="15879" width="10.4166666666667" style="16" customWidth="1"/>
    <col min="15880" max="16128" width="7.41666666666667" style="16"/>
    <col min="16129" max="16129" width="4.58333333333333" style="16" customWidth="1"/>
    <col min="16130" max="16130" width="20.75" style="16" customWidth="1"/>
    <col min="16131" max="16131" width="5.75" style="16" customWidth="1"/>
    <col min="16132" max="16132" width="15.6666666666667" style="16" customWidth="1"/>
    <col min="16133" max="16133" width="30.3333333333333" style="16" customWidth="1"/>
    <col min="16134" max="16134" width="7.41666666666667" style="16"/>
    <col min="16135" max="16135" width="10.4166666666667" style="16" customWidth="1"/>
    <col min="16136" max="16384" width="7.41666666666667" style="16"/>
  </cols>
  <sheetData>
    <row r="1" s="33" customFormat="1" ht="42" customHeight="1" spans="1:5">
      <c r="A1" s="29" t="s">
        <v>337</v>
      </c>
      <c r="B1" s="19"/>
      <c r="C1" s="35"/>
      <c r="D1" s="19"/>
      <c r="E1" s="19"/>
    </row>
    <row r="2" s="1" customFormat="1" ht="14" spans="1:5">
      <c r="A2" s="6" t="s">
        <v>1</v>
      </c>
      <c r="B2" s="6" t="s">
        <v>2</v>
      </c>
      <c r="C2" s="36" t="s">
        <v>338</v>
      </c>
      <c r="D2" s="6"/>
      <c r="E2" s="6"/>
    </row>
    <row r="3" s="1" customFormat="1" ht="14" spans="1:5">
      <c r="A3" s="6"/>
      <c r="B3" s="6"/>
      <c r="C3" s="36"/>
      <c r="D3" s="6"/>
      <c r="E3" s="6"/>
    </row>
    <row r="4" s="1" customFormat="1" ht="28" spans="1:5">
      <c r="A4" s="6"/>
      <c r="B4" s="6"/>
      <c r="C4" s="6" t="s">
        <v>21</v>
      </c>
      <c r="D4" s="36" t="s">
        <v>22</v>
      </c>
      <c r="E4" s="6" t="s">
        <v>23</v>
      </c>
    </row>
    <row r="5" s="1" customFormat="1" ht="75.65" customHeight="1" spans="1:5">
      <c r="A5" s="37">
        <v>1</v>
      </c>
      <c r="B5" s="8" t="s">
        <v>226</v>
      </c>
      <c r="C5" s="38">
        <f>VLOOKUP(B5,'2023年度会计师事务所从事证券服务业务基本信息'!B:AB,3,0)</f>
        <v>706</v>
      </c>
      <c r="D5" s="39">
        <f>VLOOKUP(B5,'2023年度会计师事务所从事证券服务业务基本信息'!B:AB,4,0)</f>
        <v>89446.43</v>
      </c>
      <c r="E5" s="10" t="str">
        <f>VLOOKUP(B5,'2023年度会计师事务所从事证券服务业务基本信息'!B:AB,5,0)</f>
        <v>制造业（543），信息传输、软件和信息技术服务业（50），批发和零售业（22），水利、环境和公共设施管理业（13），电力、热力、燃气及水生产和供应业（11）</v>
      </c>
    </row>
    <row r="6" s="1" customFormat="1" ht="64" customHeight="1" spans="1:5">
      <c r="A6" s="37">
        <v>2</v>
      </c>
      <c r="B6" s="8" t="s">
        <v>140</v>
      </c>
      <c r="C6" s="38">
        <f>VLOOKUP(B6,'2023年度会计师事务所从事证券服务业务基本信息'!B:AB,3,0)</f>
        <v>693</v>
      </c>
      <c r="D6" s="39">
        <f>VLOOKUP(B6,'2023年度会计师事务所从事证券服务业务基本信息'!B:AB,4,0)</f>
        <v>92282.2314367629</v>
      </c>
      <c r="E6" s="10" t="str">
        <f>VLOOKUP(B6,'2023年度会计师事务所从事证券服务业务基本信息'!B:AB,5,0)</f>
        <v>制造业（496），信息传输、软件和信息技术服务业（68），科学研究和技术服务业（19），批发和零售业（15），采矿业（14）</v>
      </c>
    </row>
    <row r="7" s="1" customFormat="1" ht="59" customHeight="1" spans="1:5">
      <c r="A7" s="37">
        <v>3</v>
      </c>
      <c r="B7" s="40" t="s">
        <v>81</v>
      </c>
      <c r="C7" s="38">
        <f>VLOOKUP(B7,'2023年度会计师事务所从事证券服务业务基本信息'!B:AB,3,0)</f>
        <v>437</v>
      </c>
      <c r="D7" s="39">
        <f>VLOOKUP(B7,'2023年度会计师事务所从事证券服务业务基本信息'!B:AB,4,0)</f>
        <v>77013.97</v>
      </c>
      <c r="E7" s="10" t="str">
        <f>VLOOKUP(B7,'2023年度会计师事务所从事证券服务业务基本信息'!B:AB,5,0)</f>
        <v>制造业（308），信息传输、软件和信息技术服务业（39），批发和零售业（14），电力、热力、燃气及水生产和供应业（13），建筑业（12）</v>
      </c>
    </row>
    <row r="8" s="1" customFormat="1" ht="69" customHeight="1" spans="1:5">
      <c r="A8" s="37">
        <v>4</v>
      </c>
      <c r="B8" s="40" t="s">
        <v>164</v>
      </c>
      <c r="C8" s="38">
        <f>VLOOKUP(B8,'2023年度会计师事务所从事证券服务业务基本信息'!B:AB,3,0)</f>
        <v>394</v>
      </c>
      <c r="D8" s="39">
        <f>VLOOKUP(B8,'2023年度会计师事务所从事证券服务业务基本信息'!B:AB,4,0)</f>
        <v>45660.8</v>
      </c>
      <c r="E8" s="10" t="str">
        <f>VLOOKUP(B8,'2023年度会计师事务所从事证券服务业务基本信息'!B:AB,5,0)</f>
        <v>制造业（282），信息传输、软件和信息技术服务业（29），水利、环境和公共设施管理业（14），科学研究和技术服务业（12），批发和零售业（11）</v>
      </c>
    </row>
    <row r="9" s="1" customFormat="1" ht="76" customHeight="1" spans="1:5">
      <c r="A9" s="37">
        <v>5</v>
      </c>
      <c r="B9" s="8" t="s">
        <v>250</v>
      </c>
      <c r="C9" s="38">
        <f>VLOOKUP(B9,'2023年度会计师事务所从事证券服务业务基本信息'!B:AB,3,0)</f>
        <v>364</v>
      </c>
      <c r="D9" s="39">
        <f>VLOOKUP(B9,'2023年度会计师事务所从事证券服务业务基本信息'!B:AB,4,0)</f>
        <v>84570.4667191711</v>
      </c>
      <c r="E9" s="10" t="str">
        <f>VLOOKUP(B9,'2023年度会计师事务所从事证券服务业务基本信息'!B:AB,5,0)</f>
        <v>制造业（235），信息传输、软件和信息技术服务业（31），交通运输、仓储和邮政业（19），电力、热力、燃气及水生产和供应业（13），批发和零售业（10），采矿业（10）</v>
      </c>
    </row>
    <row r="10" s="1" customFormat="1" ht="74" customHeight="1" spans="1:5">
      <c r="A10" s="37">
        <v>6</v>
      </c>
      <c r="B10" s="8" t="s">
        <v>235</v>
      </c>
      <c r="C10" s="38">
        <f>VLOOKUP(B10,'2023年度会计师事务所从事证券服务业务基本信息'!B:AB,3,0)</f>
        <v>263</v>
      </c>
      <c r="D10" s="39">
        <f>VLOOKUP(B10,'2023年度会计师事务所从事证券服务业务基本信息'!B:AB,4,0)</f>
        <v>69146.2931438914</v>
      </c>
      <c r="E10" s="10" t="str">
        <f>VLOOKUP(B10,'2023年度会计师事务所从事证券服务业务基本信息'!B:AB,5,0)</f>
        <v>制造业（158），信息传输、软件和信息技术服务业（22），批发和零售业（15），电力、热力、燃气及水生产和供应业（13），交通运输、仓储和邮政业（11）</v>
      </c>
    </row>
    <row r="11" s="1" customFormat="1" ht="86" customHeight="1" spans="1:5">
      <c r="A11" s="37">
        <v>7</v>
      </c>
      <c r="B11" s="40" t="s">
        <v>268</v>
      </c>
      <c r="C11" s="38">
        <f>VLOOKUP(B11,'2023年度会计师事务所从事证券服务业务基本信息'!B:AB,3,0)</f>
        <v>257</v>
      </c>
      <c r="D11" s="39">
        <f>VLOOKUP(B11,'2023年度会计师事务所从事证券服务业务基本信息'!B:AB,4,0)</f>
        <v>45151.0531291321</v>
      </c>
      <c r="E11" s="10" t="str">
        <f>VLOOKUP(B11,'2023年度会计师事务所从事证券服务业务基本信息'!B:AB,5,0)</f>
        <v>制造业（173），信息传输、软件和信息技术服务业（28），批发和零售业（11），电力、热力、燃气及水生产和供应业（6），房地产业（5），交通运输、仓储和邮政业（5），科学研究和技术服务业（5）</v>
      </c>
    </row>
    <row r="12" s="1" customFormat="1" ht="71" customHeight="1" spans="1:5">
      <c r="A12" s="37">
        <v>8</v>
      </c>
      <c r="B12" s="40" t="s">
        <v>86</v>
      </c>
      <c r="C12" s="38">
        <f>VLOOKUP(B12,'2023年度会计师事务所从事证券服务业务基本信息'!B:AB,3,0)</f>
        <v>203</v>
      </c>
      <c r="D12" s="39">
        <f>VLOOKUP(B12,'2023年度会计师事务所从事证券服务业务基本信息'!B:AB,4,0)</f>
        <v>29885.1744017931</v>
      </c>
      <c r="E12" s="10" t="str">
        <f>VLOOKUP(B12,'2023年度会计师事务所从事证券服务业务基本信息'!B:AB,5,0)</f>
        <v>制造业（134），信息传输、软件和信息技术服务业（15），电力、热力、燃气及水生产和供应业（10），交通运输、仓储和邮政业（7），科学研究和技术服务业（7）</v>
      </c>
    </row>
    <row r="13" s="1" customFormat="1" ht="60" customHeight="1" spans="1:5">
      <c r="A13" s="37">
        <v>9</v>
      </c>
      <c r="B13" s="40" t="s">
        <v>294</v>
      </c>
      <c r="C13" s="38">
        <f>VLOOKUP(B13,'2023年度会计师事务所从事证券服务业务基本信息'!B:AB,3,0)</f>
        <v>200</v>
      </c>
      <c r="D13" s="39">
        <f>VLOOKUP(B13,'2023年度会计师事务所从事证券服务业务基本信息'!B:AB,4,0)</f>
        <v>27622.9208267832</v>
      </c>
      <c r="E13" s="10" t="str">
        <f>VLOOKUP(B13,'2023年度会计师事务所从事证券服务业务基本信息'!B:AB,5,0)</f>
        <v>制造业（118），批发和零售业（15），信息传输、软件和信息技术服务业（14），建筑业（8），农、林、牧、渔业（8）</v>
      </c>
    </row>
    <row r="14" s="1" customFormat="1" ht="77" customHeight="1" spans="1:5">
      <c r="A14" s="37">
        <v>10</v>
      </c>
      <c r="B14" s="8" t="s">
        <v>273</v>
      </c>
      <c r="C14" s="38">
        <f>VLOOKUP(B14,'2023年度会计师事务所从事证券服务业务基本信息'!B:AB,3,0)</f>
        <v>180</v>
      </c>
      <c r="D14" s="39">
        <f>VLOOKUP(B14,'2023年度会计师事务所从事证券服务业务基本信息'!B:AB,4,0)</f>
        <v>13586.7482358736</v>
      </c>
      <c r="E14" s="10" t="str">
        <f>VLOOKUP(B14,'2023年度会计师事务所从事证券服务业务基本信息'!B:AB,5,0)</f>
        <v>制造业（131），信息传输、软件和信息技术服务业（21），科学研究和技术服务业（8），采矿业（3），房地产业（3），水利、环境和公共设施管理业（3）</v>
      </c>
    </row>
    <row r="15" s="1" customFormat="1" ht="53" customHeight="1" spans="1:5">
      <c r="A15" s="37">
        <v>11</v>
      </c>
      <c r="B15" s="40" t="s">
        <v>32</v>
      </c>
      <c r="C15" s="38">
        <f>VLOOKUP(B15,'2023年度会计师事务所从事证券服务业务基本信息'!B:AB,3,0)</f>
        <v>137</v>
      </c>
      <c r="D15" s="39">
        <f>VLOOKUP(B15,'2023年度会计师事务所从事证券服务业务基本信息'!B:AB,4,0)</f>
        <v>892342.018948771</v>
      </c>
      <c r="E15" s="10" t="str">
        <f>VLOOKUP(B15,'2023年度会计师事务所从事证券服务业务基本信息'!B:AB,5,0)</f>
        <v>制造业（66），金融业（20），批发和零售业（8），采矿业（7），信息传输、软件和信息技术服务业（7）</v>
      </c>
    </row>
    <row r="16" s="1" customFormat="1" ht="58" customHeight="1" spans="1:5">
      <c r="A16" s="37">
        <v>12</v>
      </c>
      <c r="B16" s="40" t="s">
        <v>307</v>
      </c>
      <c r="C16" s="38">
        <f>VLOOKUP(B16,'2023年度会计师事务所从事证券服务业务基本信息'!B:AB,3,0)</f>
        <v>123</v>
      </c>
      <c r="D16" s="39">
        <f>VLOOKUP(B16,'2023年度会计师事务所从事证券服务业务基本信息'!B:AB,4,0)</f>
        <v>13590.4658191673</v>
      </c>
      <c r="E16" s="10" t="str">
        <f>VLOOKUP(B16,'2023年度会计师事务所从事证券服务业务基本信息'!B:AB,5,0)</f>
        <v>制造业（80），信息传输、软件和信息技术服务业（9），批发和零售业（5），房地产业（4），建筑业（4），水利、环境和公共设施管理业（4）</v>
      </c>
    </row>
    <row r="17" s="1" customFormat="1" ht="56" customHeight="1" spans="1:5">
      <c r="A17" s="37">
        <v>13</v>
      </c>
      <c r="B17" s="8" t="s">
        <v>160</v>
      </c>
      <c r="C17" s="38">
        <f>VLOOKUP(B17,'2023年度会计师事务所从事证券服务业务基本信息'!B:AB,3,0)</f>
        <v>107</v>
      </c>
      <c r="D17" s="39">
        <f>VLOOKUP(B17,'2023年度会计师事务所从事证券服务业务基本信息'!B:AB,4,0)</f>
        <v>695880.721791052</v>
      </c>
      <c r="E17" s="10" t="str">
        <f>VLOOKUP(B17,'2023年度会计师事务所从事证券服务业务基本信息'!B:AB,5,0)</f>
        <v>制造业（55），金融业（12），交通运输、仓储和邮政业（10），批发和零售业（9），房地产业（6）</v>
      </c>
    </row>
    <row r="18" s="1" customFormat="1" ht="80" customHeight="1" spans="1:5">
      <c r="A18" s="37">
        <v>14</v>
      </c>
      <c r="B18" s="40" t="s">
        <v>73</v>
      </c>
      <c r="C18" s="38">
        <f>VLOOKUP(B18,'2023年度会计师事务所从事证券服务业务基本信息'!B:AB,3,0)</f>
        <v>98</v>
      </c>
      <c r="D18" s="39">
        <f>VLOOKUP(B18,'2023年度会计师事务所从事证券服务业务基本信息'!B:AB,4,0)</f>
        <v>1117158.73658623</v>
      </c>
      <c r="E18" s="10" t="str">
        <f>VLOOKUP(B18,'2023年度会计师事务所从事证券服务业务基本信息'!B:AB,5,0)</f>
        <v>制造业（53），金融业（20），电力、热力、燃气及水生产和供应业（4），信息传输、软件和信息技术服务业（4），交通运输、仓储和邮政业（3），批发和零售业（3）</v>
      </c>
    </row>
    <row r="19" s="1" customFormat="1" ht="90" customHeight="1" spans="1:5">
      <c r="A19" s="37">
        <v>15</v>
      </c>
      <c r="B19" s="40" t="s">
        <v>221</v>
      </c>
      <c r="C19" s="38">
        <f>VLOOKUP(B19,'2023年度会计师事务所从事证券服务业务基本信息'!B:AB,3,0)</f>
        <v>95</v>
      </c>
      <c r="D19" s="39">
        <f>VLOOKUP(B19,'2023年度会计师事务所从事证券服务业务基本信息'!B:AB,4,0)</f>
        <v>6677.9864416443</v>
      </c>
      <c r="E19" s="10" t="str">
        <f>VLOOKUP(B19,'2023年度会计师事务所从事证券服务业务基本信息'!B:AB,5,0)</f>
        <v>制造业（73），科学研究和技术服务业（4），信息传输、软件和信息技术服务业（4），电力、热力、燃气及水生产和供应业（2），交通运输、仓储和邮政业（2），批发和零售业（2），文化、体育和娱乐业（2）</v>
      </c>
    </row>
    <row r="20" s="1" customFormat="1" ht="56" spans="1:5">
      <c r="A20" s="37">
        <v>16</v>
      </c>
      <c r="B20" s="40" t="s">
        <v>132</v>
      </c>
      <c r="C20" s="38">
        <f>VLOOKUP(B20,'2023年度会计师事务所从事证券服务业务基本信息'!B:AB,3,0)</f>
        <v>91</v>
      </c>
      <c r="D20" s="39">
        <f>VLOOKUP(B20,'2023年度会计师事务所从事证券服务业务基本信息'!B:AB,4,0)</f>
        <v>6503.0691779927</v>
      </c>
      <c r="E20" s="10" t="str">
        <f>VLOOKUP(B20,'2023年度会计师事务所从事证券服务业务基本信息'!B:AB,5,0)</f>
        <v>制造业（71），信息传输、软件和信息技术服务业（6），批发和零售业（5），科学研究和技术服务业（3），电力、热力、燃气及水生产和供应业（2）</v>
      </c>
    </row>
    <row r="21" s="1" customFormat="1" ht="42" spans="1:5">
      <c r="A21" s="37">
        <v>17</v>
      </c>
      <c r="B21" s="40" t="s">
        <v>303</v>
      </c>
      <c r="C21" s="38">
        <f>VLOOKUP(B21,'2023年度会计师事务所从事证券服务业务基本信息'!B:AB,3,0)</f>
        <v>87</v>
      </c>
      <c r="D21" s="39">
        <f>VLOOKUP(B21,'2023年度会计师事务所从事证券服务业务基本信息'!B:AB,4,0)</f>
        <v>10852.4682767784</v>
      </c>
      <c r="E21" s="10" t="str">
        <f>VLOOKUP(B21,'2023年度会计师事务所从事证券服务业务基本信息'!B:AB,5,0)</f>
        <v>制造业（46），信息传输、软件和信息技术服务业（13），房地产业（6），建筑业（5），文化、体育和娱乐业（4）</v>
      </c>
    </row>
    <row r="22" s="1" customFormat="1" ht="42" spans="1:5">
      <c r="A22" s="37">
        <v>18</v>
      </c>
      <c r="B22" s="8" t="s">
        <v>99</v>
      </c>
      <c r="C22" s="38">
        <f>VLOOKUP(B22,'2023年度会计师事务所从事证券服务业务基本信息'!B:AB,3,0)</f>
        <v>81</v>
      </c>
      <c r="D22" s="39">
        <f>VLOOKUP(B22,'2023年度会计师事务所从事证券服务业务基本信息'!B:AB,4,0)</f>
        <v>3955.1585777912</v>
      </c>
      <c r="E22" s="10" t="str">
        <f>VLOOKUP(B22,'2023年度会计师事务所从事证券服务业务基本信息'!B:AB,5,0)</f>
        <v>制造业（64），信息传输、软件和信息技术服务业（4），批发和零售业（3），水利、环境和公共设施管理业（3），科学研究和技术服务业（2）</v>
      </c>
    </row>
    <row r="23" s="1" customFormat="1" ht="42" spans="1:5">
      <c r="A23" s="37">
        <v>19</v>
      </c>
      <c r="B23" s="8" t="s">
        <v>319</v>
      </c>
      <c r="C23" s="38">
        <f>VLOOKUP(B23,'2023年度会计师事务所从事证券服务业务基本信息'!B:AB,3,0)</f>
        <v>73</v>
      </c>
      <c r="D23" s="39">
        <f>VLOOKUP(B23,'2023年度会计师事务所从事证券服务业务基本信息'!B:AB,4,0)</f>
        <v>4871.8793382825</v>
      </c>
      <c r="E23" s="10" t="str">
        <f>VLOOKUP(B23,'2023年度会计师事务所从事证券服务业务基本信息'!B:AB,5,0)</f>
        <v>制造业（50），房地产业（5），信息传输、软件和信息技术服务业（5），建筑业（4），批发和零售业（3）</v>
      </c>
    </row>
    <row r="24" s="1" customFormat="1" ht="56" spans="1:5">
      <c r="A24" s="37">
        <v>20</v>
      </c>
      <c r="B24" s="40" t="s">
        <v>178</v>
      </c>
      <c r="C24" s="38">
        <f>VLOOKUP(B24,'2023年度会计师事务所从事证券服务业务基本信息'!B:AB,3,0)</f>
        <v>72</v>
      </c>
      <c r="D24" s="39">
        <f>VLOOKUP(B24,'2023年度会计师事务所从事证券服务业务基本信息'!B:AB,4,0)</f>
        <v>5945.5317799808</v>
      </c>
      <c r="E24" s="10" t="str">
        <f>VLOOKUP(B24,'2023年度会计师事务所从事证券服务业务基本信息'!B:AB,5,0)</f>
        <v>制造业（47），信息传输、软件和信息技术服务业（6），批发和零售业（4），交通运输、仓储和邮政业（3），采矿业（2），建筑业（2），科学研究和技术服务业（2）</v>
      </c>
    </row>
    <row r="25" s="1" customFormat="1" ht="84" spans="1:5">
      <c r="A25" s="37">
        <v>21</v>
      </c>
      <c r="B25" s="40" t="s">
        <v>41</v>
      </c>
      <c r="C25" s="38">
        <f>VLOOKUP(B25,'2023年度会计师事务所从事证券服务业务基本信息'!B:AB,3,0)</f>
        <v>59</v>
      </c>
      <c r="D25" s="39">
        <f>VLOOKUP(B25,'2023年度会计师事务所从事证券服务业务基本信息'!B:AB,4,0)</f>
        <v>3124.6623422485</v>
      </c>
      <c r="E25" s="10" t="str">
        <f>VLOOKUP(B25,'2023年度会计师事务所从事证券服务业务基本信息'!B:AB,5,0)</f>
        <v>制造业（35），信息传输、软件和信息技术服务业（9），批发和零售业（3），水利、环境和公共设施管理业（3），金融业（2），科学研究和技术服务业（2）,采矿业（1）,建筑业（1）,租赁和商务服务业（1）,电力、热力、燃气及水生产和供应业（1）,教育（1）</v>
      </c>
    </row>
    <row r="26" s="1" customFormat="1" ht="42" spans="1:5">
      <c r="A26" s="37">
        <v>22</v>
      </c>
      <c r="B26" s="40" t="s">
        <v>91</v>
      </c>
      <c r="C26" s="38">
        <f>VLOOKUP(B26,'2023年度会计师事务所从事证券服务业务基本信息'!B:AB,3,0)</f>
        <v>58</v>
      </c>
      <c r="D26" s="39">
        <f>VLOOKUP(B26,'2023年度会计师事务所从事证券服务业务基本信息'!B:AB,4,0)</f>
        <v>818731.999311244</v>
      </c>
      <c r="E26" s="10" t="str">
        <f>VLOOKUP(B26,'2023年度会计师事务所从事证券服务业务基本信息'!B:AB,5,0)</f>
        <v>制造业（22），金融业（12），房地产业（5），交通运输、仓储和邮政业（5），信息传输、软件和信息技术服务业（4）</v>
      </c>
    </row>
    <row r="27" s="1" customFormat="1" ht="70" spans="1:5">
      <c r="A27" s="37">
        <v>23</v>
      </c>
      <c r="B27" s="40" t="s">
        <v>118</v>
      </c>
      <c r="C27" s="38">
        <f>VLOOKUP(B27,'2023年度会计师事务所从事证券服务业务基本信息'!B:AB,3,0)</f>
        <v>50</v>
      </c>
      <c r="D27" s="39">
        <f>VLOOKUP(B27,'2023年度会计师事务所从事证券服务业务基本信息'!B:AB,4,0)</f>
        <v>6835.5949089036</v>
      </c>
      <c r="E27" s="10" t="str">
        <f>VLOOKUP(B27,'2023年度会计师事务所从事证券服务业务基本信息'!B:AB,5,0)</f>
        <v>制造业（37），农、林、牧、渔业（3），信息传输、软件和信息技术服务业（2），电力、热力、燃气及水生产和供应业（2），批发和零售业（2），建筑业（1），金融业（1），卫生和社会工作（1），文化、体育和娱乐业（1）</v>
      </c>
    </row>
    <row r="28" s="1" customFormat="1" ht="70" spans="1:5">
      <c r="A28" s="37">
        <v>24</v>
      </c>
      <c r="B28" s="40" t="s">
        <v>212</v>
      </c>
      <c r="C28" s="38">
        <f>VLOOKUP(B28,'2023年度会计师事务所从事证券服务业务基本信息'!B:AB,3,0)</f>
        <v>41</v>
      </c>
      <c r="D28" s="39">
        <f>VLOOKUP(B28,'2023年度会计师事务所从事证券服务业务基本信息'!B:AB,4,0)</f>
        <v>7245.8678392218</v>
      </c>
      <c r="E28" s="10" t="str">
        <f>VLOOKUP(B28,'2023年度会计师事务所从事证券服务业务基本信息'!B:AB,5,0)</f>
        <v>制造业（31），电力、热力、燃气及水生产和供应业（3），农、林、牧、渔业（2），建筑业（1），批发和零售业（1），水利、环境和公共设施管理业（1），信息传输、软件和信息技术服务业（1），租赁和商务服务业（1）</v>
      </c>
    </row>
    <row r="29" s="1" customFormat="1" ht="56" spans="1:5">
      <c r="A29" s="37">
        <v>25</v>
      </c>
      <c r="B29" s="40" t="s">
        <v>299</v>
      </c>
      <c r="C29" s="38">
        <f>VLOOKUP(B29,'2023年度会计师事务所从事证券服务业务基本信息'!B:AB,3,0)</f>
        <v>40</v>
      </c>
      <c r="D29" s="39">
        <f>VLOOKUP(B29,'2023年度会计师事务所从事证券服务业务基本信息'!B:AB,4,0)</f>
        <v>4436.9625782773</v>
      </c>
      <c r="E29" s="10" t="str">
        <f>VLOOKUP(B29,'2023年度会计师事务所从事证券服务业务基本信息'!B:AB,5,0)</f>
        <v>制造业（22），信息传输、软件和信息技术服务业（5），电力、热力、燃气及水生产和供应业（2），房地产业（2），建筑业（2），文化、体育和娱乐业（2）</v>
      </c>
    </row>
    <row r="30" s="1" customFormat="1" ht="56" spans="1:5">
      <c r="A30" s="37">
        <v>26</v>
      </c>
      <c r="B30" s="40" t="s">
        <v>290</v>
      </c>
      <c r="C30" s="38">
        <f>VLOOKUP(B30,'2023年度会计师事务所从事证券服务业务基本信息'!B:AB,3,0)</f>
        <v>39</v>
      </c>
      <c r="D30" s="39">
        <f>VLOOKUP(B30,'2023年度会计师事务所从事证券服务业务基本信息'!B:AB,4,0)</f>
        <v>6352.3398963998</v>
      </c>
      <c r="E30" s="10" t="str">
        <f>VLOOKUP(B30,'2023年度会计师事务所从事证券服务业务基本信息'!B:AB,5,0)</f>
        <v>制造业（22），批发和零售业（3），采矿业（2），房地产业（2），建筑业（2），农、林、牧、渔业（2），信息传输、软件和信息技术服务业（2）</v>
      </c>
    </row>
    <row r="31" s="1" customFormat="1" ht="56" spans="1:5">
      <c r="A31" s="37">
        <v>27</v>
      </c>
      <c r="B31" s="40" t="s">
        <v>216</v>
      </c>
      <c r="C31" s="38">
        <f>VLOOKUP(B31,'2023年度会计师事务所从事证券服务业务基本信息'!B:AB,3,0)</f>
        <v>38</v>
      </c>
      <c r="D31" s="39">
        <f>VLOOKUP(B31,'2023年度会计师事务所从事证券服务业务基本信息'!B:AB,4,0)</f>
        <v>7883.9605914739</v>
      </c>
      <c r="E31" s="10" t="str">
        <f>VLOOKUP(B31,'2023年度会计师事务所从事证券服务业务基本信息'!B:AB,5,0)</f>
        <v>制造业（28），批发和零售业（3），电力、热力、燃气及水生产和供应业（2），采矿业（1），建筑业（1），文化、体育和娱乐业（1），信息传输、软件和信息技术服务业（1），综合（1）</v>
      </c>
    </row>
    <row r="32" s="1" customFormat="1" ht="98" spans="1:5">
      <c r="A32" s="37">
        <v>28</v>
      </c>
      <c r="B32" s="40" t="s">
        <v>109</v>
      </c>
      <c r="C32" s="38">
        <f>VLOOKUP(B32,'2023年度会计师事务所从事证券服务业务基本信息'!B:AB,3,0)</f>
        <v>36</v>
      </c>
      <c r="D32" s="39">
        <f>VLOOKUP(B32,'2023年度会计师事务所从事证券服务业务基本信息'!B:AB,4,0)</f>
        <v>1301.8910524872</v>
      </c>
      <c r="E32" s="10" t="str">
        <f>VLOOKUP(B32,'2023年度会计师事务所从事证券服务业务基本信息'!B:AB,5,0)</f>
        <v>制造业（21），信息传输、软件和信息技术服务业（6），采矿业（1），电力、热力、燃气及水生产和供应业（1），房地产业（1），建筑业（1），交通运输、仓储和邮政业（1），科学研究和技术服务业（1），批发和零售业（1），租赁和商务服务业（1），水利、环境和公共设施管理业（1）</v>
      </c>
    </row>
    <row r="33" s="1" customFormat="1" ht="84" spans="1:5">
      <c r="A33" s="37">
        <v>29</v>
      </c>
      <c r="B33" s="40" t="s">
        <v>239</v>
      </c>
      <c r="C33" s="38">
        <f>VLOOKUP(B33,'2023年度会计师事务所从事证券服务业务基本信息'!B:AB,3,0)</f>
        <v>32</v>
      </c>
      <c r="D33" s="39">
        <f>VLOOKUP(B33,'2023年度会计师事务所从事证券服务业务基本信息'!B:AB,4,0)</f>
        <v>4957.6070263957</v>
      </c>
      <c r="E33" s="10" t="str">
        <f>VLOOKUP(B33,'2023年度会计师事务所从事证券服务业务基本信息'!B:AB,5,0)</f>
        <v>制造业（18），采矿业（2），建筑业（2），水利、环境和公共设施管理业（2），电力、热力、燃气及水生产和供应业（1），房地产业（1），教育（1），金融业（1），科学研究和技术服务业（1），农、林、牧、渔业（1），信息传输、软件和信息技术服务业（1），住宿和餐饮业（1）</v>
      </c>
    </row>
    <row r="34" s="1" customFormat="1" ht="70" spans="1:5">
      <c r="A34" s="37">
        <v>30</v>
      </c>
      <c r="B34" s="40" t="s">
        <v>280</v>
      </c>
      <c r="C34" s="38">
        <f>VLOOKUP(B34,'2023年度会计师事务所从事证券服务业务基本信息'!B:AB,3,0)</f>
        <v>32</v>
      </c>
      <c r="D34" s="39">
        <f>VLOOKUP(B34,'2023年度会计师事务所从事证券服务业务基本信息'!B:AB,4,0)</f>
        <v>2765.7515183297</v>
      </c>
      <c r="E34" s="10" t="str">
        <f>VLOOKUP(B34,'2023年度会计师事务所从事证券服务业务基本信息'!B:AB,5,0)</f>
        <v>制造业（23），信息传输、软件和信息技术服务业（4），电力、热力、燃气及水生产和供应业（1），建筑业（1），交通运输、仓储和邮政业（1），批发和零售业（1），租赁和商务服务业（1）</v>
      </c>
    </row>
    <row r="35" s="1" customFormat="1" ht="70" spans="1:5">
      <c r="A35" s="37">
        <v>31</v>
      </c>
      <c r="B35" s="40" t="s">
        <v>145</v>
      </c>
      <c r="C35" s="38">
        <f>VLOOKUP(B35,'2023年度会计师事务所从事证券服务业务基本信息'!B:AB,3,0)</f>
        <v>28</v>
      </c>
      <c r="D35" s="39">
        <f>VLOOKUP(B35,'2023年度会计师事务所从事证券服务业务基本信息'!B:AB,4,0)</f>
        <v>1040.8986359698</v>
      </c>
      <c r="E35" s="10" t="str">
        <f>VLOOKUP(B35,'2023年度会计师事务所从事证券服务业务基本信息'!B:AB,5,0)</f>
        <v>制造业（18），信息传输、软件和信息技术服务业（3），租赁和商务服务业（2），采矿业（1），电力、热力、燃气及水生产和供应业（1），房地产业（1），水利、环境和公共设施管理业（1），文化、体育和娱乐业（1）</v>
      </c>
    </row>
    <row r="36" s="1" customFormat="1" ht="42" spans="1:5">
      <c r="A36" s="37">
        <v>32</v>
      </c>
      <c r="B36" s="8" t="s">
        <v>149</v>
      </c>
      <c r="C36" s="38">
        <f>VLOOKUP(B36,'2023年度会计师事务所从事证券服务业务基本信息'!B:AB,3,0)</f>
        <v>26</v>
      </c>
      <c r="D36" s="39">
        <f>VLOOKUP(B36,'2023年度会计师事务所从事证券服务业务基本信息'!B:AB,4,0)</f>
        <v>2169.0053130807</v>
      </c>
      <c r="E36" s="10" t="str">
        <f>VLOOKUP(B36,'2023年度会计师事务所从事证券服务业务基本信息'!B:AB,5,0)</f>
        <v>制造业（19），电力、热力、燃气及水生产和供应业（2），批发和零售业（2），采矿业（1），金融业（1），文化、体育和娱乐业（1）</v>
      </c>
    </row>
    <row r="37" s="1" customFormat="1" ht="65" customHeight="1" spans="1:5">
      <c r="A37" s="37">
        <v>33</v>
      </c>
      <c r="B37" s="40" t="s">
        <v>286</v>
      </c>
      <c r="C37" s="38">
        <f>VLOOKUP(B37,'2023年度会计师事务所从事证券服务业务基本信息'!B:AB,3,0)</f>
        <v>23</v>
      </c>
      <c r="D37" s="39">
        <f>VLOOKUP(B37,'2023年度会计师事务所从事证券服务业务基本信息'!B:AB,4,0)</f>
        <v>1642.0631548196</v>
      </c>
      <c r="E37" s="10" t="str">
        <f>VLOOKUP(B37,'2023年度会计师事务所从事证券服务业务基本信息'!B:AB,5,0)</f>
        <v>制造业（13），批发和零售业（4），信息传输、软件和信息技术服务业（3），采矿业（1），科学研究和技术服务业（1），水利、环境和公共设施管理业（1）</v>
      </c>
    </row>
    <row r="38" s="1" customFormat="1" ht="60" customHeight="1" spans="1:5">
      <c r="A38" s="37">
        <v>34</v>
      </c>
      <c r="B38" s="40" t="s">
        <v>59</v>
      </c>
      <c r="C38" s="38">
        <f>VLOOKUP(B38,'2023年度会计师事务所从事证券服务业务基本信息'!B:AB,3,0)</f>
        <v>21</v>
      </c>
      <c r="D38" s="39">
        <f>VLOOKUP(B38,'2023年度会计师事务所从事证券服务业务基本信息'!B:AB,4,0)</f>
        <v>1517.5660279951</v>
      </c>
      <c r="E38" s="10" t="str">
        <f>VLOOKUP(B38,'2023年度会计师事务所从事证券服务业务基本信息'!B:AB,5,0)</f>
        <v>制造业（15），信息传输、软件和信息技术服务业（2），房地产业（1），金融业（1），科学研究和技术服务业（1），批发和零售业（1）</v>
      </c>
    </row>
    <row r="39" s="1" customFormat="1" ht="39" customHeight="1" spans="1:5">
      <c r="A39" s="37">
        <v>35</v>
      </c>
      <c r="B39" s="40" t="s">
        <v>186</v>
      </c>
      <c r="C39" s="38">
        <f>VLOOKUP(B39,'2023年度会计师事务所从事证券服务业务基本信息'!B:AB,3,0)</f>
        <v>16</v>
      </c>
      <c r="D39" s="39">
        <f>VLOOKUP(B39,'2023年度会计师事务所从事证券服务业务基本信息'!B:AB,4,0)</f>
        <v>1301.2753269239</v>
      </c>
      <c r="E39" s="10" t="str">
        <f>VLOOKUP(B39,'2023年度会计师事务所从事证券服务业务基本信息'!B:AB,5,0)</f>
        <v>制造业（13），信息传输、软件和信息技术服务业（2），租赁和商务服务业（1）</v>
      </c>
    </row>
    <row r="40" s="1" customFormat="1" ht="74" customHeight="1" spans="1:5">
      <c r="A40" s="37">
        <v>36</v>
      </c>
      <c r="B40" s="40" t="s">
        <v>311</v>
      </c>
      <c r="C40" s="38">
        <f>VLOOKUP(B40,'2023年度会计师事务所从事证券服务业务基本信息'!B:AB,3,0)</f>
        <v>15</v>
      </c>
      <c r="D40" s="39">
        <f>VLOOKUP(B40,'2023年度会计师事务所从事证券服务业务基本信息'!B:AB,4,0)</f>
        <v>1518.4316769199</v>
      </c>
      <c r="E40" s="10" t="str">
        <f>VLOOKUP(B40,'2023年度会计师事务所从事证券服务业务基本信息'!B:AB,5,0)</f>
        <v>制造业（8），批发和零售业（3），电力、热力、燃气及水生产和供应业（1），金融业（1），信息传输、软件和信息技术服务业（1），租赁和商务服务业（1）</v>
      </c>
    </row>
    <row r="41" s="1" customFormat="1" ht="42" customHeight="1" spans="1:5">
      <c r="A41" s="37">
        <v>37</v>
      </c>
      <c r="B41" s="40" t="s">
        <v>315</v>
      </c>
      <c r="C41" s="38">
        <f>VLOOKUP(B41,'2023年度会计师事务所从事证券服务业务基本信息'!B:AB,3,0)</f>
        <v>13</v>
      </c>
      <c r="D41" s="39">
        <f>VLOOKUP(B41,'2023年度会计师事务所从事证券服务业务基本信息'!B:AB,4,0)</f>
        <v>2162.0212703944</v>
      </c>
      <c r="E41" s="10" t="str">
        <f>VLOOKUP(B41,'2023年度会计师事务所从事证券服务业务基本信息'!B:AB,5,0)</f>
        <v>制造业（9），电力、热力、燃气及水生产和供应业（2），建筑业（1），金融业（1）</v>
      </c>
    </row>
    <row r="42" s="1" customFormat="1" ht="43" customHeight="1" spans="1:5">
      <c r="A42" s="37">
        <v>38</v>
      </c>
      <c r="B42" s="8" t="s">
        <v>156</v>
      </c>
      <c r="C42" s="38">
        <f>VLOOKUP(B42,'2023年度会计师事务所从事证券服务业务基本信息'!B:AB,3,0)</f>
        <v>6</v>
      </c>
      <c r="D42" s="39">
        <f>VLOOKUP(B42,'2023年度会计师事务所从事证券服务业务基本信息'!B:AB,4,0)</f>
        <v>158.2632272383</v>
      </c>
      <c r="E42" s="10" t="str">
        <f>VLOOKUP(B42,'2023年度会计师事务所从事证券服务业务基本信息'!B:AB,5,0)</f>
        <v>制造业（3），批发和零售业（2），科学研究和技术服务业（1）</v>
      </c>
    </row>
    <row r="43" s="1" customFormat="1" ht="42" spans="1:5">
      <c r="A43" s="37">
        <v>39</v>
      </c>
      <c r="B43" s="40" t="s">
        <v>232</v>
      </c>
      <c r="C43" s="38">
        <f>VLOOKUP(B43,'2023年度会计师事务所从事证券服务业务基本信息'!B:AB,3,0)</f>
        <v>5</v>
      </c>
      <c r="D43" s="39">
        <f>VLOOKUP(B43,'2023年度会计师事务所从事证券服务业务基本信息'!B:AB,4,0)</f>
        <v>558.5616641241</v>
      </c>
      <c r="E43" s="10" t="str">
        <f>VLOOKUP(B43,'2023年度会计师事务所从事证券服务业务基本信息'!B:AB,5,0)</f>
        <v>制造业（2），采矿业（1），科学研究和技术服务业（1），信息传输、软件和信息技术服务业（1）</v>
      </c>
    </row>
    <row r="44" s="1" customFormat="1" ht="46" customHeight="1" spans="1:5">
      <c r="A44" s="37">
        <v>40</v>
      </c>
      <c r="B44" s="40" t="s">
        <v>255</v>
      </c>
      <c r="C44" s="38">
        <f>VLOOKUP(B44,'2023年度会计师事务所从事证券服务业务基本信息'!B:AB,3,0)</f>
        <v>5</v>
      </c>
      <c r="D44" s="39">
        <f>VLOOKUP(B44,'2023年度会计师事务所从事证券服务业务基本信息'!B:AB,4,0)</f>
        <v>114.4556218985</v>
      </c>
      <c r="E44" s="10" t="str">
        <f>VLOOKUP(B44,'2023年度会计师事务所从事证券服务业务基本信息'!B:AB,5,0)</f>
        <v>制造业（3），批发和零售业（1），信息传输、软件和信息技术服务业（1）</v>
      </c>
    </row>
    <row r="45" s="1" customFormat="1" ht="44" customHeight="1" spans="1:5">
      <c r="A45" s="37">
        <v>41</v>
      </c>
      <c r="B45" s="40" t="s">
        <v>37</v>
      </c>
      <c r="C45" s="38">
        <f>VLOOKUP(B45,'2023年度会计师事务所从事证券服务业务基本信息'!B:AB,3,0)</f>
        <v>3</v>
      </c>
      <c r="D45" s="39">
        <f>VLOOKUP(B45,'2023年度会计师事务所从事证券服务业务基本信息'!B:AB,4,0)</f>
        <v>2577.8141314258</v>
      </c>
      <c r="E45" s="10" t="str">
        <f>VLOOKUP(B45,'2023年度会计师事务所从事证券服务业务基本信息'!B:AB,5,0)</f>
        <v>房地产业（1），水利、环境和公共设施管理业（1），制造业（1）</v>
      </c>
    </row>
    <row r="46" s="1" customFormat="1" ht="32" customHeight="1" spans="1:5">
      <c r="A46" s="37">
        <v>42</v>
      </c>
      <c r="B46" s="40" t="s">
        <v>258</v>
      </c>
      <c r="C46" s="38">
        <f>VLOOKUP(B46,'2023年度会计师事务所从事证券服务业务基本信息'!B:AB,3,0)</f>
        <v>3</v>
      </c>
      <c r="D46" s="39">
        <f>VLOOKUP(B46,'2023年度会计师事务所从事证券服务业务基本信息'!B:AB,4,0)</f>
        <v>340.6164064797</v>
      </c>
      <c r="E46" s="10" t="str">
        <f>VLOOKUP(B46,'2023年度会计师事务所从事证券服务业务基本信息'!B:AB,5,0)</f>
        <v>制造业（2），建筑业（1）</v>
      </c>
    </row>
    <row r="47" s="1" customFormat="1" ht="32" customHeight="1" spans="1:5">
      <c r="A47" s="37">
        <v>43</v>
      </c>
      <c r="B47" s="40" t="s">
        <v>284</v>
      </c>
      <c r="C47" s="38">
        <f>VLOOKUP(B47,'2023年度会计师事务所从事证券服务业务基本信息'!B:AB,3,0)</f>
        <v>3</v>
      </c>
      <c r="D47" s="39">
        <f>VLOOKUP(B47,'2023年度会计师事务所从事证券服务业务基本信息'!B:AB,4,0)</f>
        <v>74.20031034</v>
      </c>
      <c r="E47" s="10" t="str">
        <f>VLOOKUP(B47,'2023年度会计师事务所从事证券服务业务基本信息'!B:AB,5,0)</f>
        <v>制造业（2），信息传输、软件和信息技术服务业（1）</v>
      </c>
    </row>
    <row r="48" s="1" customFormat="1" ht="32" customHeight="1" spans="1:5">
      <c r="A48" s="37">
        <v>44</v>
      </c>
      <c r="B48" s="40" t="s">
        <v>78</v>
      </c>
      <c r="C48" s="38">
        <f>VLOOKUP(B48,'2023年度会计师事务所从事证券服务业务基本信息'!B:AB,3,0)</f>
        <v>3</v>
      </c>
      <c r="D48" s="39">
        <f>VLOOKUP(B48,'2023年度会计师事务所从事证券服务业务基本信息'!B:AB,4,0)</f>
        <v>136.9969580057</v>
      </c>
      <c r="E48" s="10" t="str">
        <f>VLOOKUP(B48,'2023年度会计师事务所从事证券服务业务基本信息'!B:AB,5,0)</f>
        <v>制造业（2），房地产业（1）</v>
      </c>
    </row>
    <row r="49" s="1" customFormat="1" ht="32" customHeight="1" spans="1:256">
      <c r="A49" s="37">
        <v>45</v>
      </c>
      <c r="B49" s="40" t="s">
        <v>106</v>
      </c>
      <c r="C49" s="38">
        <f>VLOOKUP(B49,'2023年度会计师事务所从事证券服务业务基本信息'!B:AB,3,0)</f>
        <v>2</v>
      </c>
      <c r="D49" s="39">
        <f>VLOOKUP(B49,'2023年度会计师事务所从事证券服务业务基本信息'!B:AB,4,0)</f>
        <v>13.0302341386</v>
      </c>
      <c r="E49" s="10" t="str">
        <f>VLOOKUP(B49,'2023年度会计师事务所从事证券服务业务基本信息'!B:AB,5,0)</f>
        <v>制造业（1），租赁和商务服务业（1）</v>
      </c>
    </row>
    <row r="50" s="1" customFormat="1" ht="32" customHeight="1" spans="1:256">
      <c r="A50" s="37">
        <v>46</v>
      </c>
      <c r="B50" s="40" t="s">
        <v>115</v>
      </c>
      <c r="C50" s="38">
        <f>VLOOKUP(B50,'2023年度会计师事务所从事证券服务业务基本信息'!B:AB,3,0)</f>
        <v>2</v>
      </c>
      <c r="D50" s="39">
        <f>VLOOKUP(B50,'2023年度会计师事务所从事证券服务业务基本信息'!B:AB,4,0)</f>
        <v>177.3374472957</v>
      </c>
      <c r="E50" s="10" t="str">
        <f>VLOOKUP(B50,'2023年度会计师事务所从事证券服务业务基本信息'!B:AB,5,0)</f>
        <v>制造业（2）</v>
      </c>
    </row>
    <row r="51" s="1" customFormat="1" ht="32" customHeight="1" spans="1:256">
      <c r="A51" s="37">
        <v>47</v>
      </c>
      <c r="B51" s="40" t="s">
        <v>193</v>
      </c>
      <c r="C51" s="38">
        <f>VLOOKUP(B51,'2023年度会计师事务所从事证券服务业务基本信息'!B:AB,3,0)</f>
        <v>2</v>
      </c>
      <c r="D51" s="39">
        <f>VLOOKUP(B51,'2023年度会计师事务所从事证券服务业务基本信息'!B:AB,4,0)</f>
        <v>112.1711897284</v>
      </c>
      <c r="E51" s="10" t="str">
        <f>VLOOKUP(B51,'2023年度会计师事务所从事证券服务业务基本信息'!B:AB,5,0)</f>
        <v>建筑业（1），制造业（1）</v>
      </c>
    </row>
    <row r="52" s="14" customFormat="1" ht="32" customHeight="1" spans="1:256">
      <c r="A52" s="37">
        <v>48</v>
      </c>
      <c r="B52" s="40" t="s">
        <v>266</v>
      </c>
      <c r="C52" s="38">
        <f>VLOOKUP(B52,'2023年度会计师事务所从事证券服务业务基本信息'!B:AB,3,0)</f>
        <v>2</v>
      </c>
      <c r="D52" s="39">
        <f>VLOOKUP(B52,'2023年度会计师事务所从事证券服务业务基本信息'!B:AB,4,0)</f>
        <v>70.4457311953</v>
      </c>
      <c r="E52" s="10" t="str">
        <f>VLOOKUP(B52,'2023年度会计师事务所从事证券服务业务基本信息'!B:AB,5,0)</f>
        <v>房地产业（1），租赁和商务服务业（1）</v>
      </c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/>
      <c r="FF52" s="1"/>
      <c r="FG52" s="1"/>
      <c r="FH52" s="1"/>
      <c r="FI52" s="1"/>
      <c r="FJ52" s="1"/>
      <c r="FK52" s="1"/>
      <c r="FL52" s="1"/>
      <c r="FM52" s="1"/>
      <c r="FN52" s="1"/>
      <c r="FO52" s="1"/>
      <c r="FP52" s="1"/>
      <c r="FQ52" s="1"/>
      <c r="FR52" s="1"/>
      <c r="FS52" s="1"/>
      <c r="FT52" s="1"/>
      <c r="FU52" s="1"/>
      <c r="FV52" s="1"/>
      <c r="FW52" s="1"/>
      <c r="FX52" s="1"/>
      <c r="FY52" s="1"/>
      <c r="FZ52" s="1"/>
      <c r="GA52" s="1"/>
      <c r="GB52" s="1"/>
      <c r="GC52" s="1"/>
      <c r="GD52" s="1"/>
      <c r="GE52" s="1"/>
      <c r="GF52" s="1"/>
      <c r="GG52" s="1"/>
      <c r="GH52" s="1"/>
      <c r="GI52" s="1"/>
      <c r="GJ52" s="1"/>
      <c r="GK52" s="1"/>
      <c r="GL52" s="1"/>
      <c r="GM52" s="1"/>
      <c r="GN52" s="1"/>
      <c r="GO52" s="1"/>
      <c r="GP52" s="1"/>
      <c r="GQ52" s="1"/>
      <c r="GR52" s="1"/>
      <c r="GS52" s="1"/>
      <c r="GT52" s="1"/>
      <c r="GU52" s="1"/>
      <c r="GV52" s="1"/>
      <c r="GW52" s="1"/>
      <c r="GX52" s="1"/>
      <c r="GY52" s="1"/>
      <c r="GZ52" s="1"/>
      <c r="HA52" s="1"/>
      <c r="HB52" s="1"/>
      <c r="HC52" s="1"/>
      <c r="HD52" s="1"/>
      <c r="HE52" s="1"/>
      <c r="HF52" s="1"/>
      <c r="HG52" s="1"/>
      <c r="HH52" s="1"/>
      <c r="HI52" s="1"/>
      <c r="HJ52" s="1"/>
      <c r="HK52" s="1"/>
      <c r="HL52" s="1"/>
      <c r="HM52" s="1"/>
      <c r="HN52" s="1"/>
      <c r="HO52" s="1"/>
      <c r="HP52" s="1"/>
      <c r="HQ52" s="1"/>
      <c r="HR52" s="1"/>
      <c r="HS52" s="1"/>
      <c r="HT52" s="1"/>
      <c r="HU52" s="1"/>
      <c r="HV52" s="1"/>
      <c r="HW52" s="1"/>
      <c r="HX52" s="1"/>
      <c r="HY52" s="1"/>
      <c r="HZ52" s="1"/>
      <c r="IA52" s="1"/>
      <c r="IB52" s="1"/>
      <c r="IC52" s="1"/>
      <c r="ID52" s="1"/>
      <c r="IE52" s="1"/>
      <c r="IF52" s="1"/>
      <c r="IG52" s="1"/>
      <c r="IH52" s="1"/>
      <c r="II52" s="1"/>
      <c r="IJ52" s="1"/>
      <c r="IK52" s="1"/>
      <c r="IL52" s="1"/>
      <c r="IM52" s="1"/>
      <c r="IN52" s="1"/>
      <c r="IO52" s="1"/>
      <c r="IP52" s="1"/>
      <c r="IQ52" s="1"/>
      <c r="IR52" s="1"/>
      <c r="IS52" s="1"/>
      <c r="IT52" s="1"/>
      <c r="IU52" s="1"/>
      <c r="IV52" s="1"/>
    </row>
    <row r="53" s="14" customFormat="1" ht="32" customHeight="1" spans="1:256">
      <c r="A53" s="37">
        <v>49</v>
      </c>
      <c r="B53" s="40" t="s">
        <v>48</v>
      </c>
      <c r="C53" s="38">
        <f>VLOOKUP(B53,'2023年度会计师事务所从事证券服务业务基本信息'!B:AB,3,0)</f>
        <v>1</v>
      </c>
      <c r="D53" s="39">
        <f>VLOOKUP(B53,'2023年度会计师事务所从事证券服务业务基本信息'!B:AB,4,0)</f>
        <v>62.773435495</v>
      </c>
      <c r="E53" s="10" t="str">
        <f>VLOOKUP(B53,'2023年度会计师事务所从事证券服务业务基本信息'!B:AB,5,0)</f>
        <v>制造业（1）</v>
      </c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  <c r="ET53" s="1"/>
      <c r="EU53" s="1"/>
      <c r="EV53" s="1"/>
      <c r="EW53" s="1"/>
      <c r="EX53" s="1"/>
      <c r="EY53" s="1"/>
      <c r="EZ53" s="1"/>
      <c r="FA53" s="1"/>
      <c r="FB53" s="1"/>
      <c r="FC53" s="1"/>
      <c r="FD53" s="1"/>
      <c r="FE53" s="1"/>
      <c r="FF53" s="1"/>
      <c r="FG53" s="1"/>
      <c r="FH53" s="1"/>
      <c r="FI53" s="1"/>
      <c r="FJ53" s="1"/>
      <c r="FK53" s="1"/>
      <c r="FL53" s="1"/>
      <c r="FM53" s="1"/>
      <c r="FN53" s="1"/>
      <c r="FO53" s="1"/>
      <c r="FP53" s="1"/>
      <c r="FQ53" s="1"/>
      <c r="FR53" s="1"/>
      <c r="FS53" s="1"/>
      <c r="FT53" s="1"/>
      <c r="FU53" s="1"/>
      <c r="FV53" s="1"/>
      <c r="FW53" s="1"/>
      <c r="FX53" s="1"/>
      <c r="FY53" s="1"/>
      <c r="FZ53" s="1"/>
      <c r="GA53" s="1"/>
      <c r="GB53" s="1"/>
      <c r="GC53" s="1"/>
      <c r="GD53" s="1"/>
      <c r="GE53" s="1"/>
      <c r="GF53" s="1"/>
      <c r="GG53" s="1"/>
      <c r="GH53" s="1"/>
      <c r="GI53" s="1"/>
      <c r="GJ53" s="1"/>
      <c r="GK53" s="1"/>
      <c r="GL53" s="1"/>
      <c r="GM53" s="1"/>
      <c r="GN53" s="1"/>
      <c r="GO53" s="1"/>
      <c r="GP53" s="1"/>
      <c r="GQ53" s="1"/>
      <c r="GR53" s="1"/>
      <c r="GS53" s="1"/>
      <c r="GT53" s="1"/>
      <c r="GU53" s="1"/>
      <c r="GV53" s="1"/>
      <c r="GW53" s="1"/>
      <c r="GX53" s="1"/>
      <c r="GY53" s="1"/>
      <c r="GZ53" s="1"/>
      <c r="HA53" s="1"/>
      <c r="HB53" s="1"/>
      <c r="HC53" s="1"/>
      <c r="HD53" s="1"/>
      <c r="HE53" s="1"/>
      <c r="HF53" s="1"/>
      <c r="HG53" s="1"/>
      <c r="HH53" s="1"/>
      <c r="HI53" s="1"/>
      <c r="HJ53" s="1"/>
      <c r="HK53" s="1"/>
      <c r="HL53" s="1"/>
      <c r="HM53" s="1"/>
      <c r="HN53" s="1"/>
      <c r="HO53" s="1"/>
      <c r="HP53" s="1"/>
      <c r="HQ53" s="1"/>
      <c r="HR53" s="1"/>
      <c r="HS53" s="1"/>
      <c r="HT53" s="1"/>
      <c r="HU53" s="1"/>
      <c r="HV53" s="1"/>
      <c r="HW53" s="1"/>
      <c r="HX53" s="1"/>
      <c r="HY53" s="1"/>
      <c r="HZ53" s="1"/>
      <c r="IA53" s="1"/>
      <c r="IB53" s="1"/>
      <c r="IC53" s="1"/>
      <c r="ID53" s="1"/>
      <c r="IE53" s="1"/>
      <c r="IF53" s="1"/>
      <c r="IG53" s="1"/>
      <c r="IH53" s="1"/>
      <c r="II53" s="1"/>
      <c r="IJ53" s="1"/>
      <c r="IK53" s="1"/>
      <c r="IL53" s="1"/>
      <c r="IM53" s="1"/>
      <c r="IN53" s="1"/>
      <c r="IO53" s="1"/>
      <c r="IP53" s="1"/>
      <c r="IQ53" s="1"/>
      <c r="IR53" s="1"/>
      <c r="IS53" s="1"/>
      <c r="IT53" s="1"/>
      <c r="IU53" s="1"/>
      <c r="IV53" s="1"/>
    </row>
    <row r="54" s="14" customFormat="1" ht="32" customHeight="1" spans="1:256">
      <c r="A54" s="37">
        <v>50</v>
      </c>
      <c r="B54" s="40" t="s">
        <v>122</v>
      </c>
      <c r="C54" s="38">
        <f>VLOOKUP(B54,'2023年度会计师事务所从事证券服务业务基本信息'!B:AB,3,0)</f>
        <v>1</v>
      </c>
      <c r="D54" s="39">
        <f>VLOOKUP(B54,'2023年度会计师事务所从事证券服务业务基本信息'!B:AB,4,0)</f>
        <v>55.4282467101</v>
      </c>
      <c r="E54" s="10" t="str">
        <f>VLOOKUP(B54,'2023年度会计师事务所从事证券服务业务基本信息'!B:AB,5,0)</f>
        <v>制造业（1）</v>
      </c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  <c r="EL54" s="1"/>
      <c r="EM54" s="1"/>
      <c r="EN54" s="1"/>
      <c r="EO54" s="1"/>
      <c r="EP54" s="1"/>
      <c r="EQ54" s="1"/>
      <c r="ER54" s="1"/>
      <c r="ES54" s="1"/>
      <c r="ET54" s="1"/>
      <c r="EU54" s="1"/>
      <c r="EV54" s="1"/>
      <c r="EW54" s="1"/>
      <c r="EX54" s="1"/>
      <c r="EY54" s="1"/>
      <c r="EZ54" s="1"/>
      <c r="FA54" s="1"/>
      <c r="FB54" s="1"/>
      <c r="FC54" s="1"/>
      <c r="FD54" s="1"/>
      <c r="FE54" s="1"/>
      <c r="FF54" s="1"/>
      <c r="FG54" s="1"/>
      <c r="FH54" s="1"/>
      <c r="FI54" s="1"/>
      <c r="FJ54" s="1"/>
      <c r="FK54" s="1"/>
      <c r="FL54" s="1"/>
      <c r="FM54" s="1"/>
      <c r="FN54" s="1"/>
      <c r="FO54" s="1"/>
      <c r="FP54" s="1"/>
      <c r="FQ54" s="1"/>
      <c r="FR54" s="1"/>
      <c r="FS54" s="1"/>
      <c r="FT54" s="1"/>
      <c r="FU54" s="1"/>
      <c r="FV54" s="1"/>
      <c r="FW54" s="1"/>
      <c r="FX54" s="1"/>
      <c r="FY54" s="1"/>
      <c r="FZ54" s="1"/>
      <c r="GA54" s="1"/>
      <c r="GB54" s="1"/>
      <c r="GC54" s="1"/>
      <c r="GD54" s="1"/>
      <c r="GE54" s="1"/>
      <c r="GF54" s="1"/>
      <c r="GG54" s="1"/>
      <c r="GH54" s="1"/>
      <c r="GI54" s="1"/>
      <c r="GJ54" s="1"/>
      <c r="GK54" s="1"/>
      <c r="GL54" s="1"/>
      <c r="GM54" s="1"/>
      <c r="GN54" s="1"/>
      <c r="GO54" s="1"/>
      <c r="GP54" s="1"/>
      <c r="GQ54" s="1"/>
      <c r="GR54" s="1"/>
      <c r="GS54" s="1"/>
      <c r="GT54" s="1"/>
      <c r="GU54" s="1"/>
      <c r="GV54" s="1"/>
      <c r="GW54" s="1"/>
      <c r="GX54" s="1"/>
      <c r="GY54" s="1"/>
      <c r="GZ54" s="1"/>
      <c r="HA54" s="1"/>
      <c r="HB54" s="1"/>
      <c r="HC54" s="1"/>
      <c r="HD54" s="1"/>
      <c r="HE54" s="1"/>
      <c r="HF54" s="1"/>
      <c r="HG54" s="1"/>
      <c r="HH54" s="1"/>
      <c r="HI54" s="1"/>
      <c r="HJ54" s="1"/>
      <c r="HK54" s="1"/>
      <c r="HL54" s="1"/>
      <c r="HM54" s="1"/>
      <c r="HN54" s="1"/>
      <c r="HO54" s="1"/>
      <c r="HP54" s="1"/>
      <c r="HQ54" s="1"/>
      <c r="HR54" s="1"/>
      <c r="HS54" s="1"/>
      <c r="HT54" s="1"/>
      <c r="HU54" s="1"/>
      <c r="HV54" s="1"/>
      <c r="HW54" s="1"/>
      <c r="HX54" s="1"/>
      <c r="HY54" s="1"/>
      <c r="HZ54" s="1"/>
      <c r="IA54" s="1"/>
      <c r="IB54" s="1"/>
      <c r="IC54" s="1"/>
      <c r="ID54" s="1"/>
      <c r="IE54" s="1"/>
      <c r="IF54" s="1"/>
      <c r="IG54" s="1"/>
      <c r="IH54" s="1"/>
      <c r="II54" s="1"/>
      <c r="IJ54" s="1"/>
      <c r="IK54" s="1"/>
      <c r="IL54" s="1"/>
      <c r="IM54" s="1"/>
      <c r="IN54" s="1"/>
      <c r="IO54" s="1"/>
      <c r="IP54" s="1"/>
      <c r="IQ54" s="1"/>
      <c r="IR54" s="1"/>
      <c r="IS54" s="1"/>
      <c r="IT54" s="1"/>
      <c r="IU54" s="1"/>
      <c r="IV54" s="1"/>
    </row>
    <row r="55" s="14" customFormat="1" ht="32" customHeight="1" spans="1:256">
      <c r="A55" s="37">
        <v>51</v>
      </c>
      <c r="B55" s="40" t="s">
        <v>172</v>
      </c>
      <c r="C55" s="38">
        <f>VLOOKUP(B55,'2023年度会计师事务所从事证券服务业务基本信息'!B:AB,3,0)</f>
        <v>1</v>
      </c>
      <c r="D55" s="39">
        <f>VLOOKUP(B55,'2023年度会计师事务所从事证券服务业务基本信息'!B:AB,4,0)</f>
        <v>8.1509505894</v>
      </c>
      <c r="E55" s="10" t="str">
        <f>VLOOKUP(B55,'2023年度会计师事务所从事证券服务业务基本信息'!B:AB,5,0)</f>
        <v>制造业（1）</v>
      </c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  <c r="IR55" s="1"/>
      <c r="IS55" s="1"/>
      <c r="IT55" s="1"/>
      <c r="IU55" s="1"/>
      <c r="IV55" s="1"/>
    </row>
    <row r="56" s="14" customFormat="1" ht="32" customHeight="1" spans="1:256">
      <c r="A56" s="37">
        <v>52</v>
      </c>
      <c r="B56" s="8" t="s">
        <v>189</v>
      </c>
      <c r="C56" s="38">
        <f>VLOOKUP(B56,'2023年度会计师事务所从事证券服务业务基本信息'!B:AB,3,0)</f>
        <v>1</v>
      </c>
      <c r="D56" s="39">
        <f>VLOOKUP(B56,'2023年度会计师事务所从事证券服务业务基本信息'!B:AB,4,0)</f>
        <v>23.3713794903</v>
      </c>
      <c r="E56" s="10" t="str">
        <f>VLOOKUP(B56,'2023年度会计师事务所从事证券服务业务基本信息'!B:AB,5,0)</f>
        <v>制造业（1）</v>
      </c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  <c r="IM56" s="1"/>
      <c r="IN56" s="1"/>
      <c r="IO56" s="1"/>
      <c r="IP56" s="1"/>
      <c r="IQ56" s="1"/>
      <c r="IR56" s="1"/>
      <c r="IS56" s="1"/>
      <c r="IT56" s="1"/>
      <c r="IU56" s="1"/>
      <c r="IV56" s="1"/>
    </row>
    <row r="57" s="14" customFormat="1" ht="32" customHeight="1" spans="1:256">
      <c r="A57" s="37">
        <v>53</v>
      </c>
      <c r="B57" s="8" t="s">
        <v>206</v>
      </c>
      <c r="C57" s="38">
        <f>VLOOKUP(B57,'2023年度会计师事务所从事证券服务业务基本信息'!B:AB,3,0)</f>
        <v>1</v>
      </c>
      <c r="D57" s="39">
        <f>VLOOKUP(B57,'2023年度会计师事务所从事证券服务业务基本信息'!B:AB,4,0)</f>
        <v>6.3165859604</v>
      </c>
      <c r="E57" s="10" t="str">
        <f>VLOOKUP(B57,'2023年度会计师事务所从事证券服务业务基本信息'!B:AB,5,0)</f>
        <v>信息传输、软件和信息技术服务业（1）</v>
      </c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  <c r="ER57" s="1"/>
      <c r="ES57" s="1"/>
      <c r="ET57" s="1"/>
      <c r="EU57" s="1"/>
      <c r="EV57" s="1"/>
      <c r="EW57" s="1"/>
      <c r="EX57" s="1"/>
      <c r="EY57" s="1"/>
      <c r="EZ57" s="1"/>
      <c r="FA57" s="1"/>
      <c r="FB57" s="1"/>
      <c r="FC57" s="1"/>
      <c r="FD57" s="1"/>
      <c r="FE57" s="1"/>
      <c r="FF57" s="1"/>
      <c r="FG57" s="1"/>
      <c r="FH57" s="1"/>
      <c r="FI57" s="1"/>
      <c r="FJ57" s="1"/>
      <c r="FK57" s="1"/>
      <c r="FL57" s="1"/>
      <c r="FM57" s="1"/>
      <c r="FN57" s="1"/>
      <c r="FO57" s="1"/>
      <c r="FP57" s="1"/>
      <c r="FQ57" s="1"/>
      <c r="FR57" s="1"/>
      <c r="FS57" s="1"/>
      <c r="FT57" s="1"/>
      <c r="FU57" s="1"/>
      <c r="FV57" s="1"/>
      <c r="FW57" s="1"/>
      <c r="FX57" s="1"/>
      <c r="FY57" s="1"/>
      <c r="FZ57" s="1"/>
      <c r="GA57" s="1"/>
      <c r="GB57" s="1"/>
      <c r="GC57" s="1"/>
      <c r="GD57" s="1"/>
      <c r="GE57" s="1"/>
      <c r="GF57" s="1"/>
      <c r="GG57" s="1"/>
      <c r="GH57" s="1"/>
      <c r="GI57" s="1"/>
      <c r="GJ57" s="1"/>
      <c r="GK57" s="1"/>
      <c r="GL57" s="1"/>
      <c r="GM57" s="1"/>
      <c r="GN57" s="1"/>
      <c r="GO57" s="1"/>
      <c r="GP57" s="1"/>
      <c r="GQ57" s="1"/>
      <c r="GR57" s="1"/>
      <c r="GS57" s="1"/>
      <c r="GT57" s="1"/>
      <c r="GU57" s="1"/>
      <c r="GV57" s="1"/>
      <c r="GW57" s="1"/>
      <c r="GX57" s="1"/>
      <c r="GY57" s="1"/>
      <c r="GZ57" s="1"/>
      <c r="HA57" s="1"/>
      <c r="HB57" s="1"/>
      <c r="HC57" s="1"/>
      <c r="HD57" s="1"/>
      <c r="HE57" s="1"/>
      <c r="HF57" s="1"/>
      <c r="HG57" s="1"/>
      <c r="HH57" s="1"/>
      <c r="HI57" s="1"/>
      <c r="HJ57" s="1"/>
      <c r="HK57" s="1"/>
      <c r="HL57" s="1"/>
      <c r="HM57" s="1"/>
      <c r="HN57" s="1"/>
      <c r="HO57" s="1"/>
      <c r="HP57" s="1"/>
      <c r="HQ57" s="1"/>
      <c r="HR57" s="1"/>
      <c r="HS57" s="1"/>
      <c r="HT57" s="1"/>
      <c r="HU57" s="1"/>
      <c r="HV57" s="1"/>
      <c r="HW57" s="1"/>
      <c r="HX57" s="1"/>
      <c r="HY57" s="1"/>
      <c r="HZ57" s="1"/>
      <c r="IA57" s="1"/>
      <c r="IB57" s="1"/>
      <c r="IC57" s="1"/>
      <c r="ID57" s="1"/>
      <c r="IE57" s="1"/>
      <c r="IF57" s="1"/>
      <c r="IG57" s="1"/>
      <c r="IH57" s="1"/>
      <c r="II57" s="1"/>
      <c r="IJ57" s="1"/>
      <c r="IK57" s="1"/>
      <c r="IL57" s="1"/>
      <c r="IM57" s="1"/>
      <c r="IN57" s="1"/>
      <c r="IO57" s="1"/>
      <c r="IP57" s="1"/>
      <c r="IQ57" s="1"/>
      <c r="IR57" s="1"/>
      <c r="IS57" s="1"/>
      <c r="IT57" s="1"/>
      <c r="IU57" s="1"/>
      <c r="IV57" s="1"/>
    </row>
    <row r="58" s="14" customFormat="1" ht="32" customHeight="1" spans="1:256">
      <c r="A58" s="37">
        <v>54</v>
      </c>
      <c r="B58" s="40" t="s">
        <v>262</v>
      </c>
      <c r="C58" s="38">
        <f>VLOOKUP(B58,'2023年度会计师事务所从事证券服务业务基本信息'!B:AB,3,0)</f>
        <v>1</v>
      </c>
      <c r="D58" s="39">
        <f>VLOOKUP(B58,'2023年度会计师事务所从事证券服务业务基本信息'!B:AB,4,0)</f>
        <v>79.4917321432</v>
      </c>
      <c r="E58" s="10" t="str">
        <f>VLOOKUP(B58,'2023年度会计师事务所从事证券服务业务基本信息'!B:AB,5,0)</f>
        <v>制造业（1）</v>
      </c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  <c r="FH58" s="1"/>
      <c r="FI58" s="1"/>
      <c r="FJ58" s="1"/>
      <c r="FK58" s="1"/>
      <c r="FL58" s="1"/>
      <c r="FM58" s="1"/>
      <c r="FN58" s="1"/>
      <c r="FO58" s="1"/>
      <c r="FP58" s="1"/>
      <c r="FQ58" s="1"/>
      <c r="FR58" s="1"/>
      <c r="FS58" s="1"/>
      <c r="FT58" s="1"/>
      <c r="FU58" s="1"/>
      <c r="FV58" s="1"/>
      <c r="FW58" s="1"/>
      <c r="FX58" s="1"/>
      <c r="FY58" s="1"/>
      <c r="FZ58" s="1"/>
      <c r="GA58" s="1"/>
      <c r="GB58" s="1"/>
      <c r="GC58" s="1"/>
      <c r="GD58" s="1"/>
      <c r="GE58" s="1"/>
      <c r="GF58" s="1"/>
      <c r="GG58" s="1"/>
      <c r="GH58" s="1"/>
      <c r="GI58" s="1"/>
      <c r="GJ58" s="1"/>
      <c r="GK58" s="1"/>
      <c r="GL58" s="1"/>
      <c r="GM58" s="1"/>
      <c r="GN58" s="1"/>
      <c r="GO58" s="1"/>
      <c r="GP58" s="1"/>
      <c r="GQ58" s="1"/>
      <c r="GR58" s="1"/>
      <c r="GS58" s="1"/>
      <c r="GT58" s="1"/>
      <c r="GU58" s="1"/>
      <c r="GV58" s="1"/>
      <c r="GW58" s="1"/>
      <c r="GX58" s="1"/>
      <c r="GY58" s="1"/>
      <c r="GZ58" s="1"/>
      <c r="HA58" s="1"/>
      <c r="HB58" s="1"/>
      <c r="HC58" s="1"/>
      <c r="HD58" s="1"/>
      <c r="HE58" s="1"/>
      <c r="HF58" s="1"/>
      <c r="HG58" s="1"/>
      <c r="HH58" s="1"/>
      <c r="HI58" s="1"/>
      <c r="HJ58" s="1"/>
      <c r="HK58" s="1"/>
      <c r="HL58" s="1"/>
      <c r="HM58" s="1"/>
      <c r="HN58" s="1"/>
      <c r="HO58" s="1"/>
      <c r="HP58" s="1"/>
      <c r="HQ58" s="1"/>
      <c r="HR58" s="1"/>
      <c r="HS58" s="1"/>
      <c r="HT58" s="1"/>
      <c r="HU58" s="1"/>
      <c r="HV58" s="1"/>
      <c r="HW58" s="1"/>
      <c r="HX58" s="1"/>
      <c r="HY58" s="1"/>
      <c r="HZ58" s="1"/>
      <c r="IA58" s="1"/>
      <c r="IB58" s="1"/>
      <c r="IC58" s="1"/>
      <c r="ID58" s="1"/>
      <c r="IE58" s="1"/>
      <c r="IF58" s="1"/>
      <c r="IG58" s="1"/>
      <c r="IH58" s="1"/>
      <c r="II58" s="1"/>
      <c r="IJ58" s="1"/>
      <c r="IK58" s="1"/>
      <c r="IL58" s="1"/>
      <c r="IM58" s="1"/>
      <c r="IN58" s="1"/>
      <c r="IO58" s="1"/>
      <c r="IP58" s="1"/>
      <c r="IQ58" s="1"/>
      <c r="IR58" s="1"/>
      <c r="IS58" s="1"/>
      <c r="IT58" s="1"/>
      <c r="IU58" s="1"/>
      <c r="IV58" s="1"/>
    </row>
    <row r="59" ht="71.15" customHeight="1" spans="1:256">
      <c r="A59" s="12" t="s">
        <v>339</v>
      </c>
      <c r="B59" s="13"/>
      <c r="C59" s="41"/>
      <c r="D59" s="42"/>
      <c r="E59" s="13"/>
    </row>
  </sheetData>
  <mergeCells count="5">
    <mergeCell ref="A1:E1"/>
    <mergeCell ref="A59:E59"/>
    <mergeCell ref="A2:A4"/>
    <mergeCell ref="B2:B4"/>
    <mergeCell ref="C2:E3"/>
  </mergeCells>
  <pageMargins left="0.751388888888889" right="0.751388888888889" top="1" bottom="1" header="0.5" footer="0.5"/>
  <pageSetup paperSize="9" scale="97" fitToHeight="0" orientation="portrait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41"/>
  <sheetViews>
    <sheetView workbookViewId="0">
      <selection activeCell="E19" sqref="E14:E19"/>
    </sheetView>
  </sheetViews>
  <sheetFormatPr defaultColWidth="7.41666666666667" defaultRowHeight="15"/>
  <cols>
    <col min="1" max="1" width="4.5" style="16" customWidth="1"/>
    <col min="2" max="2" width="21.5" style="16" customWidth="1"/>
    <col min="3" max="3" width="6.33333333333333" style="16" customWidth="1"/>
    <col min="4" max="4" width="13.8333333333333" style="18" customWidth="1"/>
    <col min="5" max="5" width="43.1666666666667" style="16" customWidth="1"/>
    <col min="6" max="7" width="10.4166666666667" style="16" customWidth="1"/>
    <col min="8" max="256" width="7.41666666666667" style="16"/>
    <col min="257" max="257" width="4.5" style="16" customWidth="1"/>
    <col min="258" max="258" width="21.3333333333333" style="16" customWidth="1"/>
    <col min="259" max="259" width="6.33333333333333" style="16" customWidth="1"/>
    <col min="260" max="260" width="13.8333333333333" style="16" customWidth="1"/>
    <col min="261" max="261" width="30.4166666666667" style="16" customWidth="1"/>
    <col min="262" max="263" width="10.4166666666667" style="16" customWidth="1"/>
    <col min="264" max="512" width="7.41666666666667" style="16"/>
    <col min="513" max="513" width="4.5" style="16" customWidth="1"/>
    <col min="514" max="514" width="21.3333333333333" style="16" customWidth="1"/>
    <col min="515" max="515" width="6.33333333333333" style="16" customWidth="1"/>
    <col min="516" max="516" width="13.8333333333333" style="16" customWidth="1"/>
    <col min="517" max="517" width="30.4166666666667" style="16" customWidth="1"/>
    <col min="518" max="519" width="10.4166666666667" style="16" customWidth="1"/>
    <col min="520" max="768" width="7.41666666666667" style="16"/>
    <col min="769" max="769" width="4.5" style="16" customWidth="1"/>
    <col min="770" max="770" width="21.3333333333333" style="16" customWidth="1"/>
    <col min="771" max="771" width="6.33333333333333" style="16" customWidth="1"/>
    <col min="772" max="772" width="13.8333333333333" style="16" customWidth="1"/>
    <col min="773" max="773" width="30.4166666666667" style="16" customWidth="1"/>
    <col min="774" max="775" width="10.4166666666667" style="16" customWidth="1"/>
    <col min="776" max="1024" width="7.41666666666667" style="16"/>
    <col min="1025" max="1025" width="4.5" style="16" customWidth="1"/>
    <col min="1026" max="1026" width="21.3333333333333" style="16" customWidth="1"/>
    <col min="1027" max="1027" width="6.33333333333333" style="16" customWidth="1"/>
    <col min="1028" max="1028" width="13.8333333333333" style="16" customWidth="1"/>
    <col min="1029" max="1029" width="30.4166666666667" style="16" customWidth="1"/>
    <col min="1030" max="1031" width="10.4166666666667" style="16" customWidth="1"/>
    <col min="1032" max="1280" width="7.41666666666667" style="16"/>
    <col min="1281" max="1281" width="4.5" style="16" customWidth="1"/>
    <col min="1282" max="1282" width="21.3333333333333" style="16" customWidth="1"/>
    <col min="1283" max="1283" width="6.33333333333333" style="16" customWidth="1"/>
    <col min="1284" max="1284" width="13.8333333333333" style="16" customWidth="1"/>
    <col min="1285" max="1285" width="30.4166666666667" style="16" customWidth="1"/>
    <col min="1286" max="1287" width="10.4166666666667" style="16" customWidth="1"/>
    <col min="1288" max="1536" width="7.41666666666667" style="16"/>
    <col min="1537" max="1537" width="4.5" style="16" customWidth="1"/>
    <col min="1538" max="1538" width="21.3333333333333" style="16" customWidth="1"/>
    <col min="1539" max="1539" width="6.33333333333333" style="16" customWidth="1"/>
    <col min="1540" max="1540" width="13.8333333333333" style="16" customWidth="1"/>
    <col min="1541" max="1541" width="30.4166666666667" style="16" customWidth="1"/>
    <col min="1542" max="1543" width="10.4166666666667" style="16" customWidth="1"/>
    <col min="1544" max="1792" width="7.41666666666667" style="16"/>
    <col min="1793" max="1793" width="4.5" style="16" customWidth="1"/>
    <col min="1794" max="1794" width="21.3333333333333" style="16" customWidth="1"/>
    <col min="1795" max="1795" width="6.33333333333333" style="16" customWidth="1"/>
    <col min="1796" max="1796" width="13.8333333333333" style="16" customWidth="1"/>
    <col min="1797" max="1797" width="30.4166666666667" style="16" customWidth="1"/>
    <col min="1798" max="1799" width="10.4166666666667" style="16" customWidth="1"/>
    <col min="1800" max="2048" width="7.41666666666667" style="16"/>
    <col min="2049" max="2049" width="4.5" style="16" customWidth="1"/>
    <col min="2050" max="2050" width="21.3333333333333" style="16" customWidth="1"/>
    <col min="2051" max="2051" width="6.33333333333333" style="16" customWidth="1"/>
    <col min="2052" max="2052" width="13.8333333333333" style="16" customWidth="1"/>
    <col min="2053" max="2053" width="30.4166666666667" style="16" customWidth="1"/>
    <col min="2054" max="2055" width="10.4166666666667" style="16" customWidth="1"/>
    <col min="2056" max="2304" width="7.41666666666667" style="16"/>
    <col min="2305" max="2305" width="4.5" style="16" customWidth="1"/>
    <col min="2306" max="2306" width="21.3333333333333" style="16" customWidth="1"/>
    <col min="2307" max="2307" width="6.33333333333333" style="16" customWidth="1"/>
    <col min="2308" max="2308" width="13.8333333333333" style="16" customWidth="1"/>
    <col min="2309" max="2309" width="30.4166666666667" style="16" customWidth="1"/>
    <col min="2310" max="2311" width="10.4166666666667" style="16" customWidth="1"/>
    <col min="2312" max="2560" width="7.41666666666667" style="16"/>
    <col min="2561" max="2561" width="4.5" style="16" customWidth="1"/>
    <col min="2562" max="2562" width="21.3333333333333" style="16" customWidth="1"/>
    <col min="2563" max="2563" width="6.33333333333333" style="16" customWidth="1"/>
    <col min="2564" max="2564" width="13.8333333333333" style="16" customWidth="1"/>
    <col min="2565" max="2565" width="30.4166666666667" style="16" customWidth="1"/>
    <col min="2566" max="2567" width="10.4166666666667" style="16" customWidth="1"/>
    <col min="2568" max="2816" width="7.41666666666667" style="16"/>
    <col min="2817" max="2817" width="4.5" style="16" customWidth="1"/>
    <col min="2818" max="2818" width="21.3333333333333" style="16" customWidth="1"/>
    <col min="2819" max="2819" width="6.33333333333333" style="16" customWidth="1"/>
    <col min="2820" max="2820" width="13.8333333333333" style="16" customWidth="1"/>
    <col min="2821" max="2821" width="30.4166666666667" style="16" customWidth="1"/>
    <col min="2822" max="2823" width="10.4166666666667" style="16" customWidth="1"/>
    <col min="2824" max="3072" width="7.41666666666667" style="16"/>
    <col min="3073" max="3073" width="4.5" style="16" customWidth="1"/>
    <col min="3074" max="3074" width="21.3333333333333" style="16" customWidth="1"/>
    <col min="3075" max="3075" width="6.33333333333333" style="16" customWidth="1"/>
    <col min="3076" max="3076" width="13.8333333333333" style="16" customWidth="1"/>
    <col min="3077" max="3077" width="30.4166666666667" style="16" customWidth="1"/>
    <col min="3078" max="3079" width="10.4166666666667" style="16" customWidth="1"/>
    <col min="3080" max="3328" width="7.41666666666667" style="16"/>
    <col min="3329" max="3329" width="4.5" style="16" customWidth="1"/>
    <col min="3330" max="3330" width="21.3333333333333" style="16" customWidth="1"/>
    <col min="3331" max="3331" width="6.33333333333333" style="16" customWidth="1"/>
    <col min="3332" max="3332" width="13.8333333333333" style="16" customWidth="1"/>
    <col min="3333" max="3333" width="30.4166666666667" style="16" customWidth="1"/>
    <col min="3334" max="3335" width="10.4166666666667" style="16" customWidth="1"/>
    <col min="3336" max="3584" width="7.41666666666667" style="16"/>
    <col min="3585" max="3585" width="4.5" style="16" customWidth="1"/>
    <col min="3586" max="3586" width="21.3333333333333" style="16" customWidth="1"/>
    <col min="3587" max="3587" width="6.33333333333333" style="16" customWidth="1"/>
    <col min="3588" max="3588" width="13.8333333333333" style="16" customWidth="1"/>
    <col min="3589" max="3589" width="30.4166666666667" style="16" customWidth="1"/>
    <col min="3590" max="3591" width="10.4166666666667" style="16" customWidth="1"/>
    <col min="3592" max="3840" width="7.41666666666667" style="16"/>
    <col min="3841" max="3841" width="4.5" style="16" customWidth="1"/>
    <col min="3842" max="3842" width="21.3333333333333" style="16" customWidth="1"/>
    <col min="3843" max="3843" width="6.33333333333333" style="16" customWidth="1"/>
    <col min="3844" max="3844" width="13.8333333333333" style="16" customWidth="1"/>
    <col min="3845" max="3845" width="30.4166666666667" style="16" customWidth="1"/>
    <col min="3846" max="3847" width="10.4166666666667" style="16" customWidth="1"/>
    <col min="3848" max="4096" width="7.41666666666667" style="16"/>
    <col min="4097" max="4097" width="4.5" style="16" customWidth="1"/>
    <col min="4098" max="4098" width="21.3333333333333" style="16" customWidth="1"/>
    <col min="4099" max="4099" width="6.33333333333333" style="16" customWidth="1"/>
    <col min="4100" max="4100" width="13.8333333333333" style="16" customWidth="1"/>
    <col min="4101" max="4101" width="30.4166666666667" style="16" customWidth="1"/>
    <col min="4102" max="4103" width="10.4166666666667" style="16" customWidth="1"/>
    <col min="4104" max="4352" width="7.41666666666667" style="16"/>
    <col min="4353" max="4353" width="4.5" style="16" customWidth="1"/>
    <col min="4354" max="4354" width="21.3333333333333" style="16" customWidth="1"/>
    <col min="4355" max="4355" width="6.33333333333333" style="16" customWidth="1"/>
    <col min="4356" max="4356" width="13.8333333333333" style="16" customWidth="1"/>
    <col min="4357" max="4357" width="30.4166666666667" style="16" customWidth="1"/>
    <col min="4358" max="4359" width="10.4166666666667" style="16" customWidth="1"/>
    <col min="4360" max="4608" width="7.41666666666667" style="16"/>
    <col min="4609" max="4609" width="4.5" style="16" customWidth="1"/>
    <col min="4610" max="4610" width="21.3333333333333" style="16" customWidth="1"/>
    <col min="4611" max="4611" width="6.33333333333333" style="16" customWidth="1"/>
    <col min="4612" max="4612" width="13.8333333333333" style="16" customWidth="1"/>
    <col min="4613" max="4613" width="30.4166666666667" style="16" customWidth="1"/>
    <col min="4614" max="4615" width="10.4166666666667" style="16" customWidth="1"/>
    <col min="4616" max="4864" width="7.41666666666667" style="16"/>
    <col min="4865" max="4865" width="4.5" style="16" customWidth="1"/>
    <col min="4866" max="4866" width="21.3333333333333" style="16" customWidth="1"/>
    <col min="4867" max="4867" width="6.33333333333333" style="16" customWidth="1"/>
    <col min="4868" max="4868" width="13.8333333333333" style="16" customWidth="1"/>
    <col min="4869" max="4869" width="30.4166666666667" style="16" customWidth="1"/>
    <col min="4870" max="4871" width="10.4166666666667" style="16" customWidth="1"/>
    <col min="4872" max="5120" width="7.41666666666667" style="16"/>
    <col min="5121" max="5121" width="4.5" style="16" customWidth="1"/>
    <col min="5122" max="5122" width="21.3333333333333" style="16" customWidth="1"/>
    <col min="5123" max="5123" width="6.33333333333333" style="16" customWidth="1"/>
    <col min="5124" max="5124" width="13.8333333333333" style="16" customWidth="1"/>
    <col min="5125" max="5125" width="30.4166666666667" style="16" customWidth="1"/>
    <col min="5126" max="5127" width="10.4166666666667" style="16" customWidth="1"/>
    <col min="5128" max="5376" width="7.41666666666667" style="16"/>
    <col min="5377" max="5377" width="4.5" style="16" customWidth="1"/>
    <col min="5378" max="5378" width="21.3333333333333" style="16" customWidth="1"/>
    <col min="5379" max="5379" width="6.33333333333333" style="16" customWidth="1"/>
    <col min="5380" max="5380" width="13.8333333333333" style="16" customWidth="1"/>
    <col min="5381" max="5381" width="30.4166666666667" style="16" customWidth="1"/>
    <col min="5382" max="5383" width="10.4166666666667" style="16" customWidth="1"/>
    <col min="5384" max="5632" width="7.41666666666667" style="16"/>
    <col min="5633" max="5633" width="4.5" style="16" customWidth="1"/>
    <col min="5634" max="5634" width="21.3333333333333" style="16" customWidth="1"/>
    <col min="5635" max="5635" width="6.33333333333333" style="16" customWidth="1"/>
    <col min="5636" max="5636" width="13.8333333333333" style="16" customWidth="1"/>
    <col min="5637" max="5637" width="30.4166666666667" style="16" customWidth="1"/>
    <col min="5638" max="5639" width="10.4166666666667" style="16" customWidth="1"/>
    <col min="5640" max="5888" width="7.41666666666667" style="16"/>
    <col min="5889" max="5889" width="4.5" style="16" customWidth="1"/>
    <col min="5890" max="5890" width="21.3333333333333" style="16" customWidth="1"/>
    <col min="5891" max="5891" width="6.33333333333333" style="16" customWidth="1"/>
    <col min="5892" max="5892" width="13.8333333333333" style="16" customWidth="1"/>
    <col min="5893" max="5893" width="30.4166666666667" style="16" customWidth="1"/>
    <col min="5894" max="5895" width="10.4166666666667" style="16" customWidth="1"/>
    <col min="5896" max="6144" width="7.41666666666667" style="16"/>
    <col min="6145" max="6145" width="4.5" style="16" customWidth="1"/>
    <col min="6146" max="6146" width="21.3333333333333" style="16" customWidth="1"/>
    <col min="6147" max="6147" width="6.33333333333333" style="16" customWidth="1"/>
    <col min="6148" max="6148" width="13.8333333333333" style="16" customWidth="1"/>
    <col min="6149" max="6149" width="30.4166666666667" style="16" customWidth="1"/>
    <col min="6150" max="6151" width="10.4166666666667" style="16" customWidth="1"/>
    <col min="6152" max="6400" width="7.41666666666667" style="16"/>
    <col min="6401" max="6401" width="4.5" style="16" customWidth="1"/>
    <col min="6402" max="6402" width="21.3333333333333" style="16" customWidth="1"/>
    <col min="6403" max="6403" width="6.33333333333333" style="16" customWidth="1"/>
    <col min="6404" max="6404" width="13.8333333333333" style="16" customWidth="1"/>
    <col min="6405" max="6405" width="30.4166666666667" style="16" customWidth="1"/>
    <col min="6406" max="6407" width="10.4166666666667" style="16" customWidth="1"/>
    <col min="6408" max="6656" width="7.41666666666667" style="16"/>
    <col min="6657" max="6657" width="4.5" style="16" customWidth="1"/>
    <col min="6658" max="6658" width="21.3333333333333" style="16" customWidth="1"/>
    <col min="6659" max="6659" width="6.33333333333333" style="16" customWidth="1"/>
    <col min="6660" max="6660" width="13.8333333333333" style="16" customWidth="1"/>
    <col min="6661" max="6661" width="30.4166666666667" style="16" customWidth="1"/>
    <col min="6662" max="6663" width="10.4166666666667" style="16" customWidth="1"/>
    <col min="6664" max="6912" width="7.41666666666667" style="16"/>
    <col min="6913" max="6913" width="4.5" style="16" customWidth="1"/>
    <col min="6914" max="6914" width="21.3333333333333" style="16" customWidth="1"/>
    <col min="6915" max="6915" width="6.33333333333333" style="16" customWidth="1"/>
    <col min="6916" max="6916" width="13.8333333333333" style="16" customWidth="1"/>
    <col min="6917" max="6917" width="30.4166666666667" style="16" customWidth="1"/>
    <col min="6918" max="6919" width="10.4166666666667" style="16" customWidth="1"/>
    <col min="6920" max="7168" width="7.41666666666667" style="16"/>
    <col min="7169" max="7169" width="4.5" style="16" customWidth="1"/>
    <col min="7170" max="7170" width="21.3333333333333" style="16" customWidth="1"/>
    <col min="7171" max="7171" width="6.33333333333333" style="16" customWidth="1"/>
    <col min="7172" max="7172" width="13.8333333333333" style="16" customWidth="1"/>
    <col min="7173" max="7173" width="30.4166666666667" style="16" customWidth="1"/>
    <col min="7174" max="7175" width="10.4166666666667" style="16" customWidth="1"/>
    <col min="7176" max="7424" width="7.41666666666667" style="16"/>
    <col min="7425" max="7425" width="4.5" style="16" customWidth="1"/>
    <col min="7426" max="7426" width="21.3333333333333" style="16" customWidth="1"/>
    <col min="7427" max="7427" width="6.33333333333333" style="16" customWidth="1"/>
    <col min="7428" max="7428" width="13.8333333333333" style="16" customWidth="1"/>
    <col min="7429" max="7429" width="30.4166666666667" style="16" customWidth="1"/>
    <col min="7430" max="7431" width="10.4166666666667" style="16" customWidth="1"/>
    <col min="7432" max="7680" width="7.41666666666667" style="16"/>
    <col min="7681" max="7681" width="4.5" style="16" customWidth="1"/>
    <col min="7682" max="7682" width="21.3333333333333" style="16" customWidth="1"/>
    <col min="7683" max="7683" width="6.33333333333333" style="16" customWidth="1"/>
    <col min="7684" max="7684" width="13.8333333333333" style="16" customWidth="1"/>
    <col min="7685" max="7685" width="30.4166666666667" style="16" customWidth="1"/>
    <col min="7686" max="7687" width="10.4166666666667" style="16" customWidth="1"/>
    <col min="7688" max="7936" width="7.41666666666667" style="16"/>
    <col min="7937" max="7937" width="4.5" style="16" customWidth="1"/>
    <col min="7938" max="7938" width="21.3333333333333" style="16" customWidth="1"/>
    <col min="7939" max="7939" width="6.33333333333333" style="16" customWidth="1"/>
    <col min="7940" max="7940" width="13.8333333333333" style="16" customWidth="1"/>
    <col min="7941" max="7941" width="30.4166666666667" style="16" customWidth="1"/>
    <col min="7942" max="7943" width="10.4166666666667" style="16" customWidth="1"/>
    <col min="7944" max="8192" width="7.41666666666667" style="16"/>
    <col min="8193" max="8193" width="4.5" style="16" customWidth="1"/>
    <col min="8194" max="8194" width="21.3333333333333" style="16" customWidth="1"/>
    <col min="8195" max="8195" width="6.33333333333333" style="16" customWidth="1"/>
    <col min="8196" max="8196" width="13.8333333333333" style="16" customWidth="1"/>
    <col min="8197" max="8197" width="30.4166666666667" style="16" customWidth="1"/>
    <col min="8198" max="8199" width="10.4166666666667" style="16" customWidth="1"/>
    <col min="8200" max="8448" width="7.41666666666667" style="16"/>
    <col min="8449" max="8449" width="4.5" style="16" customWidth="1"/>
    <col min="8450" max="8450" width="21.3333333333333" style="16" customWidth="1"/>
    <col min="8451" max="8451" width="6.33333333333333" style="16" customWidth="1"/>
    <col min="8452" max="8452" width="13.8333333333333" style="16" customWidth="1"/>
    <col min="8453" max="8453" width="30.4166666666667" style="16" customWidth="1"/>
    <col min="8454" max="8455" width="10.4166666666667" style="16" customWidth="1"/>
    <col min="8456" max="8704" width="7.41666666666667" style="16"/>
    <col min="8705" max="8705" width="4.5" style="16" customWidth="1"/>
    <col min="8706" max="8706" width="21.3333333333333" style="16" customWidth="1"/>
    <col min="8707" max="8707" width="6.33333333333333" style="16" customWidth="1"/>
    <col min="8708" max="8708" width="13.8333333333333" style="16" customWidth="1"/>
    <col min="8709" max="8709" width="30.4166666666667" style="16" customWidth="1"/>
    <col min="8710" max="8711" width="10.4166666666667" style="16" customWidth="1"/>
    <col min="8712" max="8960" width="7.41666666666667" style="16"/>
    <col min="8961" max="8961" width="4.5" style="16" customWidth="1"/>
    <col min="8962" max="8962" width="21.3333333333333" style="16" customWidth="1"/>
    <col min="8963" max="8963" width="6.33333333333333" style="16" customWidth="1"/>
    <col min="8964" max="8964" width="13.8333333333333" style="16" customWidth="1"/>
    <col min="8965" max="8965" width="30.4166666666667" style="16" customWidth="1"/>
    <col min="8966" max="8967" width="10.4166666666667" style="16" customWidth="1"/>
    <col min="8968" max="9216" width="7.41666666666667" style="16"/>
    <col min="9217" max="9217" width="4.5" style="16" customWidth="1"/>
    <col min="9218" max="9218" width="21.3333333333333" style="16" customWidth="1"/>
    <col min="9219" max="9219" width="6.33333333333333" style="16" customWidth="1"/>
    <col min="9220" max="9220" width="13.8333333333333" style="16" customWidth="1"/>
    <col min="9221" max="9221" width="30.4166666666667" style="16" customWidth="1"/>
    <col min="9222" max="9223" width="10.4166666666667" style="16" customWidth="1"/>
    <col min="9224" max="9472" width="7.41666666666667" style="16"/>
    <col min="9473" max="9473" width="4.5" style="16" customWidth="1"/>
    <col min="9474" max="9474" width="21.3333333333333" style="16" customWidth="1"/>
    <col min="9475" max="9475" width="6.33333333333333" style="16" customWidth="1"/>
    <col min="9476" max="9476" width="13.8333333333333" style="16" customWidth="1"/>
    <col min="9477" max="9477" width="30.4166666666667" style="16" customWidth="1"/>
    <col min="9478" max="9479" width="10.4166666666667" style="16" customWidth="1"/>
    <col min="9480" max="9728" width="7.41666666666667" style="16"/>
    <col min="9729" max="9729" width="4.5" style="16" customWidth="1"/>
    <col min="9730" max="9730" width="21.3333333333333" style="16" customWidth="1"/>
    <col min="9731" max="9731" width="6.33333333333333" style="16" customWidth="1"/>
    <col min="9732" max="9732" width="13.8333333333333" style="16" customWidth="1"/>
    <col min="9733" max="9733" width="30.4166666666667" style="16" customWidth="1"/>
    <col min="9734" max="9735" width="10.4166666666667" style="16" customWidth="1"/>
    <col min="9736" max="9984" width="7.41666666666667" style="16"/>
    <col min="9985" max="9985" width="4.5" style="16" customWidth="1"/>
    <col min="9986" max="9986" width="21.3333333333333" style="16" customWidth="1"/>
    <col min="9987" max="9987" width="6.33333333333333" style="16" customWidth="1"/>
    <col min="9988" max="9988" width="13.8333333333333" style="16" customWidth="1"/>
    <col min="9989" max="9989" width="30.4166666666667" style="16" customWidth="1"/>
    <col min="9990" max="9991" width="10.4166666666667" style="16" customWidth="1"/>
    <col min="9992" max="10240" width="7.41666666666667" style="16"/>
    <col min="10241" max="10241" width="4.5" style="16" customWidth="1"/>
    <col min="10242" max="10242" width="21.3333333333333" style="16" customWidth="1"/>
    <col min="10243" max="10243" width="6.33333333333333" style="16" customWidth="1"/>
    <col min="10244" max="10244" width="13.8333333333333" style="16" customWidth="1"/>
    <col min="10245" max="10245" width="30.4166666666667" style="16" customWidth="1"/>
    <col min="10246" max="10247" width="10.4166666666667" style="16" customWidth="1"/>
    <col min="10248" max="10496" width="7.41666666666667" style="16"/>
    <col min="10497" max="10497" width="4.5" style="16" customWidth="1"/>
    <col min="10498" max="10498" width="21.3333333333333" style="16" customWidth="1"/>
    <col min="10499" max="10499" width="6.33333333333333" style="16" customWidth="1"/>
    <col min="10500" max="10500" width="13.8333333333333" style="16" customWidth="1"/>
    <col min="10501" max="10501" width="30.4166666666667" style="16" customWidth="1"/>
    <col min="10502" max="10503" width="10.4166666666667" style="16" customWidth="1"/>
    <col min="10504" max="10752" width="7.41666666666667" style="16"/>
    <col min="10753" max="10753" width="4.5" style="16" customWidth="1"/>
    <col min="10754" max="10754" width="21.3333333333333" style="16" customWidth="1"/>
    <col min="10755" max="10755" width="6.33333333333333" style="16" customWidth="1"/>
    <col min="10756" max="10756" width="13.8333333333333" style="16" customWidth="1"/>
    <col min="10757" max="10757" width="30.4166666666667" style="16" customWidth="1"/>
    <col min="10758" max="10759" width="10.4166666666667" style="16" customWidth="1"/>
    <col min="10760" max="11008" width="7.41666666666667" style="16"/>
    <col min="11009" max="11009" width="4.5" style="16" customWidth="1"/>
    <col min="11010" max="11010" width="21.3333333333333" style="16" customWidth="1"/>
    <col min="11011" max="11011" width="6.33333333333333" style="16" customWidth="1"/>
    <col min="11012" max="11012" width="13.8333333333333" style="16" customWidth="1"/>
    <col min="11013" max="11013" width="30.4166666666667" style="16" customWidth="1"/>
    <col min="11014" max="11015" width="10.4166666666667" style="16" customWidth="1"/>
    <col min="11016" max="11264" width="7.41666666666667" style="16"/>
    <col min="11265" max="11265" width="4.5" style="16" customWidth="1"/>
    <col min="11266" max="11266" width="21.3333333333333" style="16" customWidth="1"/>
    <col min="11267" max="11267" width="6.33333333333333" style="16" customWidth="1"/>
    <col min="11268" max="11268" width="13.8333333333333" style="16" customWidth="1"/>
    <col min="11269" max="11269" width="30.4166666666667" style="16" customWidth="1"/>
    <col min="11270" max="11271" width="10.4166666666667" style="16" customWidth="1"/>
    <col min="11272" max="11520" width="7.41666666666667" style="16"/>
    <col min="11521" max="11521" width="4.5" style="16" customWidth="1"/>
    <col min="11522" max="11522" width="21.3333333333333" style="16" customWidth="1"/>
    <col min="11523" max="11523" width="6.33333333333333" style="16" customWidth="1"/>
    <col min="11524" max="11524" width="13.8333333333333" style="16" customWidth="1"/>
    <col min="11525" max="11525" width="30.4166666666667" style="16" customWidth="1"/>
    <col min="11526" max="11527" width="10.4166666666667" style="16" customWidth="1"/>
    <col min="11528" max="11776" width="7.41666666666667" style="16"/>
    <col min="11777" max="11777" width="4.5" style="16" customWidth="1"/>
    <col min="11778" max="11778" width="21.3333333333333" style="16" customWidth="1"/>
    <col min="11779" max="11779" width="6.33333333333333" style="16" customWidth="1"/>
    <col min="11780" max="11780" width="13.8333333333333" style="16" customWidth="1"/>
    <col min="11781" max="11781" width="30.4166666666667" style="16" customWidth="1"/>
    <col min="11782" max="11783" width="10.4166666666667" style="16" customWidth="1"/>
    <col min="11784" max="12032" width="7.41666666666667" style="16"/>
    <col min="12033" max="12033" width="4.5" style="16" customWidth="1"/>
    <col min="12034" max="12034" width="21.3333333333333" style="16" customWidth="1"/>
    <col min="12035" max="12035" width="6.33333333333333" style="16" customWidth="1"/>
    <col min="12036" max="12036" width="13.8333333333333" style="16" customWidth="1"/>
    <col min="12037" max="12037" width="30.4166666666667" style="16" customWidth="1"/>
    <col min="12038" max="12039" width="10.4166666666667" style="16" customWidth="1"/>
    <col min="12040" max="12288" width="7.41666666666667" style="16"/>
    <col min="12289" max="12289" width="4.5" style="16" customWidth="1"/>
    <col min="12290" max="12290" width="21.3333333333333" style="16" customWidth="1"/>
    <col min="12291" max="12291" width="6.33333333333333" style="16" customWidth="1"/>
    <col min="12292" max="12292" width="13.8333333333333" style="16" customWidth="1"/>
    <col min="12293" max="12293" width="30.4166666666667" style="16" customWidth="1"/>
    <col min="12294" max="12295" width="10.4166666666667" style="16" customWidth="1"/>
    <col min="12296" max="12544" width="7.41666666666667" style="16"/>
    <col min="12545" max="12545" width="4.5" style="16" customWidth="1"/>
    <col min="12546" max="12546" width="21.3333333333333" style="16" customWidth="1"/>
    <col min="12547" max="12547" width="6.33333333333333" style="16" customWidth="1"/>
    <col min="12548" max="12548" width="13.8333333333333" style="16" customWidth="1"/>
    <col min="12549" max="12549" width="30.4166666666667" style="16" customWidth="1"/>
    <col min="12550" max="12551" width="10.4166666666667" style="16" customWidth="1"/>
    <col min="12552" max="12800" width="7.41666666666667" style="16"/>
    <col min="12801" max="12801" width="4.5" style="16" customWidth="1"/>
    <col min="12802" max="12802" width="21.3333333333333" style="16" customWidth="1"/>
    <col min="12803" max="12803" width="6.33333333333333" style="16" customWidth="1"/>
    <col min="12804" max="12804" width="13.8333333333333" style="16" customWidth="1"/>
    <col min="12805" max="12805" width="30.4166666666667" style="16" customWidth="1"/>
    <col min="12806" max="12807" width="10.4166666666667" style="16" customWidth="1"/>
    <col min="12808" max="13056" width="7.41666666666667" style="16"/>
    <col min="13057" max="13057" width="4.5" style="16" customWidth="1"/>
    <col min="13058" max="13058" width="21.3333333333333" style="16" customWidth="1"/>
    <col min="13059" max="13059" width="6.33333333333333" style="16" customWidth="1"/>
    <col min="13060" max="13060" width="13.8333333333333" style="16" customWidth="1"/>
    <col min="13061" max="13061" width="30.4166666666667" style="16" customWidth="1"/>
    <col min="13062" max="13063" width="10.4166666666667" style="16" customWidth="1"/>
    <col min="13064" max="13312" width="7.41666666666667" style="16"/>
    <col min="13313" max="13313" width="4.5" style="16" customWidth="1"/>
    <col min="13314" max="13314" width="21.3333333333333" style="16" customWidth="1"/>
    <col min="13315" max="13315" width="6.33333333333333" style="16" customWidth="1"/>
    <col min="13316" max="13316" width="13.8333333333333" style="16" customWidth="1"/>
    <col min="13317" max="13317" width="30.4166666666667" style="16" customWidth="1"/>
    <col min="13318" max="13319" width="10.4166666666667" style="16" customWidth="1"/>
    <col min="13320" max="13568" width="7.41666666666667" style="16"/>
    <col min="13569" max="13569" width="4.5" style="16" customWidth="1"/>
    <col min="13570" max="13570" width="21.3333333333333" style="16" customWidth="1"/>
    <col min="13571" max="13571" width="6.33333333333333" style="16" customWidth="1"/>
    <col min="13572" max="13572" width="13.8333333333333" style="16" customWidth="1"/>
    <col min="13573" max="13573" width="30.4166666666667" style="16" customWidth="1"/>
    <col min="13574" max="13575" width="10.4166666666667" style="16" customWidth="1"/>
    <col min="13576" max="13824" width="7.41666666666667" style="16"/>
    <col min="13825" max="13825" width="4.5" style="16" customWidth="1"/>
    <col min="13826" max="13826" width="21.3333333333333" style="16" customWidth="1"/>
    <col min="13827" max="13827" width="6.33333333333333" style="16" customWidth="1"/>
    <col min="13828" max="13828" width="13.8333333333333" style="16" customWidth="1"/>
    <col min="13829" max="13829" width="30.4166666666667" style="16" customWidth="1"/>
    <col min="13830" max="13831" width="10.4166666666667" style="16" customWidth="1"/>
    <col min="13832" max="14080" width="7.41666666666667" style="16"/>
    <col min="14081" max="14081" width="4.5" style="16" customWidth="1"/>
    <col min="14082" max="14082" width="21.3333333333333" style="16" customWidth="1"/>
    <col min="14083" max="14083" width="6.33333333333333" style="16" customWidth="1"/>
    <col min="14084" max="14084" width="13.8333333333333" style="16" customWidth="1"/>
    <col min="14085" max="14085" width="30.4166666666667" style="16" customWidth="1"/>
    <col min="14086" max="14087" width="10.4166666666667" style="16" customWidth="1"/>
    <col min="14088" max="14336" width="7.41666666666667" style="16"/>
    <col min="14337" max="14337" width="4.5" style="16" customWidth="1"/>
    <col min="14338" max="14338" width="21.3333333333333" style="16" customWidth="1"/>
    <col min="14339" max="14339" width="6.33333333333333" style="16" customWidth="1"/>
    <col min="14340" max="14340" width="13.8333333333333" style="16" customWidth="1"/>
    <col min="14341" max="14341" width="30.4166666666667" style="16" customWidth="1"/>
    <col min="14342" max="14343" width="10.4166666666667" style="16" customWidth="1"/>
    <col min="14344" max="14592" width="7.41666666666667" style="16"/>
    <col min="14593" max="14593" width="4.5" style="16" customWidth="1"/>
    <col min="14594" max="14594" width="21.3333333333333" style="16" customWidth="1"/>
    <col min="14595" max="14595" width="6.33333333333333" style="16" customWidth="1"/>
    <col min="14596" max="14596" width="13.8333333333333" style="16" customWidth="1"/>
    <col min="14597" max="14597" width="30.4166666666667" style="16" customWidth="1"/>
    <col min="14598" max="14599" width="10.4166666666667" style="16" customWidth="1"/>
    <col min="14600" max="14848" width="7.41666666666667" style="16"/>
    <col min="14849" max="14849" width="4.5" style="16" customWidth="1"/>
    <col min="14850" max="14850" width="21.3333333333333" style="16" customWidth="1"/>
    <col min="14851" max="14851" width="6.33333333333333" style="16" customWidth="1"/>
    <col min="14852" max="14852" width="13.8333333333333" style="16" customWidth="1"/>
    <col min="14853" max="14853" width="30.4166666666667" style="16" customWidth="1"/>
    <col min="14854" max="14855" width="10.4166666666667" style="16" customWidth="1"/>
    <col min="14856" max="15104" width="7.41666666666667" style="16"/>
    <col min="15105" max="15105" width="4.5" style="16" customWidth="1"/>
    <col min="15106" max="15106" width="21.3333333333333" style="16" customWidth="1"/>
    <col min="15107" max="15107" width="6.33333333333333" style="16" customWidth="1"/>
    <col min="15108" max="15108" width="13.8333333333333" style="16" customWidth="1"/>
    <col min="15109" max="15109" width="30.4166666666667" style="16" customWidth="1"/>
    <col min="15110" max="15111" width="10.4166666666667" style="16" customWidth="1"/>
    <col min="15112" max="15360" width="7.41666666666667" style="16"/>
    <col min="15361" max="15361" width="4.5" style="16" customWidth="1"/>
    <col min="15362" max="15362" width="21.3333333333333" style="16" customWidth="1"/>
    <col min="15363" max="15363" width="6.33333333333333" style="16" customWidth="1"/>
    <col min="15364" max="15364" width="13.8333333333333" style="16" customWidth="1"/>
    <col min="15365" max="15365" width="30.4166666666667" style="16" customWidth="1"/>
    <col min="15366" max="15367" width="10.4166666666667" style="16" customWidth="1"/>
    <col min="15368" max="15616" width="7.41666666666667" style="16"/>
    <col min="15617" max="15617" width="4.5" style="16" customWidth="1"/>
    <col min="15618" max="15618" width="21.3333333333333" style="16" customWidth="1"/>
    <col min="15619" max="15619" width="6.33333333333333" style="16" customWidth="1"/>
    <col min="15620" max="15620" width="13.8333333333333" style="16" customWidth="1"/>
    <col min="15621" max="15621" width="30.4166666666667" style="16" customWidth="1"/>
    <col min="15622" max="15623" width="10.4166666666667" style="16" customWidth="1"/>
    <col min="15624" max="15872" width="7.41666666666667" style="16"/>
    <col min="15873" max="15873" width="4.5" style="16" customWidth="1"/>
    <col min="15874" max="15874" width="21.3333333333333" style="16" customWidth="1"/>
    <col min="15875" max="15875" width="6.33333333333333" style="16" customWidth="1"/>
    <col min="15876" max="15876" width="13.8333333333333" style="16" customWidth="1"/>
    <col min="15877" max="15877" width="30.4166666666667" style="16" customWidth="1"/>
    <col min="15878" max="15879" width="10.4166666666667" style="16" customWidth="1"/>
    <col min="15880" max="16128" width="7.41666666666667" style="16"/>
    <col min="16129" max="16129" width="4.5" style="16" customWidth="1"/>
    <col min="16130" max="16130" width="21.3333333333333" style="16" customWidth="1"/>
    <col min="16131" max="16131" width="6.33333333333333" style="16" customWidth="1"/>
    <col min="16132" max="16132" width="13.8333333333333" style="16" customWidth="1"/>
    <col min="16133" max="16133" width="30.4166666666667" style="16" customWidth="1"/>
    <col min="16134" max="16135" width="10.4166666666667" style="16" customWidth="1"/>
    <col min="16136" max="16384" width="7.41666666666667" style="16"/>
  </cols>
  <sheetData>
    <row r="1" ht="51" customHeight="1" spans="1:5">
      <c r="A1" s="29" t="s">
        <v>340</v>
      </c>
      <c r="B1" s="19"/>
      <c r="C1" s="19"/>
      <c r="D1" s="20"/>
      <c r="E1" s="19"/>
    </row>
    <row r="2" s="1" customFormat="1" ht="14" spans="1:5">
      <c r="A2" s="6" t="s">
        <v>1</v>
      </c>
      <c r="B2" s="6" t="s">
        <v>2</v>
      </c>
      <c r="C2" s="6" t="s">
        <v>9</v>
      </c>
      <c r="D2" s="27"/>
      <c r="E2" s="6"/>
    </row>
    <row r="3" s="1" customFormat="1" ht="14" spans="1:5">
      <c r="A3" s="6"/>
      <c r="B3" s="6"/>
      <c r="C3" s="6"/>
      <c r="D3" s="27"/>
      <c r="E3" s="6"/>
    </row>
    <row r="4" s="1" customFormat="1" ht="28" spans="1:5">
      <c r="A4" s="6"/>
      <c r="B4" s="6"/>
      <c r="C4" s="6" t="s">
        <v>21</v>
      </c>
      <c r="D4" s="30" t="s">
        <v>22</v>
      </c>
      <c r="E4" s="6" t="s">
        <v>23</v>
      </c>
    </row>
    <row r="5" s="1" customFormat="1" ht="56.5" customHeight="1" spans="1:5">
      <c r="A5" s="7">
        <v>1</v>
      </c>
      <c r="B5" s="8" t="s">
        <v>226</v>
      </c>
      <c r="C5" s="9">
        <f>VLOOKUP(B5,'2023年度会计师事务所从事证券服务业务基本信息'!B:AB,6,0)</f>
        <v>23</v>
      </c>
      <c r="D5" s="10">
        <f>VLOOKUP(B5,'2023年度会计师事务所从事证券服务业务基本信息'!B:AB,7,0)</f>
        <v>234.2801717027</v>
      </c>
      <c r="E5" s="10" t="str">
        <f>VLOOKUP(B5,'2023年度会计师事务所从事证券服务业务基本信息'!B:AB,8,0)</f>
        <v>制造业（19），信息传输、软件和信息技术服务业（2），科学研究和技术服务业（1），农、林、牧、渔业（1）</v>
      </c>
    </row>
    <row r="6" s="1" customFormat="1" ht="28" spans="1:5">
      <c r="A6" s="7">
        <v>2</v>
      </c>
      <c r="B6" s="8" t="s">
        <v>140</v>
      </c>
      <c r="C6" s="9">
        <f>VLOOKUP(B6,'2023年度会计师事务所从事证券服务业务基本信息'!B:AB,6,0)</f>
        <v>10</v>
      </c>
      <c r="D6" s="10">
        <f>VLOOKUP(B6,'2023年度会计师事务所从事证券服务业务基本信息'!B:AB,7,0)</f>
        <v>67.2199476129</v>
      </c>
      <c r="E6" s="10" t="str">
        <f>VLOOKUP(B6,'2023年度会计师事务所从事证券服务业务基本信息'!B:AB,8,0)</f>
        <v>制造业（10）</v>
      </c>
    </row>
    <row r="7" s="1" customFormat="1" ht="40" customHeight="1" spans="1:5">
      <c r="A7" s="7">
        <v>3</v>
      </c>
      <c r="B7" s="8" t="s">
        <v>164</v>
      </c>
      <c r="C7" s="9">
        <f>VLOOKUP(B7,'2023年度会计师事务所从事证券服务业务基本信息'!B:AB,6,0)</f>
        <v>9</v>
      </c>
      <c r="D7" s="10">
        <f>VLOOKUP(B7,'2023年度会计师事务所从事证券服务业务基本信息'!B:AB,7,0)</f>
        <v>83.7082885527</v>
      </c>
      <c r="E7" s="10" t="str">
        <f>VLOOKUP(B7,'2023年度会计师事务所从事证券服务业务基本信息'!B:AB,8,0)</f>
        <v>制造业（6），信息传输、软件和信息技术服务业（2），水利、环境和公共设施管理业（1）</v>
      </c>
    </row>
    <row r="8" s="1" customFormat="1" ht="43" customHeight="1" spans="1:5">
      <c r="A8" s="7">
        <v>4</v>
      </c>
      <c r="B8" s="8" t="s">
        <v>273</v>
      </c>
      <c r="C8" s="9">
        <f>VLOOKUP(B8,'2023年度会计师事务所从事证券服务业务基本信息'!B:AB,6,0)</f>
        <v>9</v>
      </c>
      <c r="D8" s="10">
        <f>VLOOKUP(B8,'2023年度会计师事务所从事证券服务业务基本信息'!B:AB,7,0)</f>
        <v>65.2671027179</v>
      </c>
      <c r="E8" s="10" t="str">
        <f>VLOOKUP(B8,'2023年度会计师事务所从事证券服务业务基本信息'!B:AB,8,0)</f>
        <v>制造业（5），信息传输、软件和信息技术服务业（3），水利、环境和公共设施管理业（1）</v>
      </c>
    </row>
    <row r="9" s="1" customFormat="1" ht="47" customHeight="1" spans="1:5">
      <c r="A9" s="7">
        <v>5</v>
      </c>
      <c r="B9" s="8" t="s">
        <v>81</v>
      </c>
      <c r="C9" s="9">
        <f>VLOOKUP(B9,'2023年度会计师事务所从事证券服务业务基本信息'!B:AB,6,0)</f>
        <v>6</v>
      </c>
      <c r="D9" s="10">
        <f>VLOOKUP(B9,'2023年度会计师事务所从事证券服务业务基本信息'!B:AB,7,0)</f>
        <v>26.81</v>
      </c>
      <c r="E9" s="10" t="str">
        <f>VLOOKUP(B9,'2023年度会计师事务所从事证券服务业务基本信息'!B:AB,8,0)</f>
        <v>制造业（3），信息传输、软件和信息技术服务业（2），科学研究和技术服务业（1）</v>
      </c>
    </row>
    <row r="10" s="1" customFormat="1" ht="43" customHeight="1" spans="1:5">
      <c r="A10" s="7">
        <v>6</v>
      </c>
      <c r="B10" s="8" t="s">
        <v>250</v>
      </c>
      <c r="C10" s="9">
        <f>VLOOKUP(B10,'2023年度会计师事务所从事证券服务业务基本信息'!B:AB,6,0)</f>
        <v>6</v>
      </c>
      <c r="D10" s="10">
        <f>VLOOKUP(B10,'2023年度会计师事务所从事证券服务业务基本信息'!B:AB,7,0)</f>
        <v>52.3419194953</v>
      </c>
      <c r="E10" s="10" t="str">
        <f>VLOOKUP(B10,'2023年度会计师事务所从事证券服务业务基本信息'!B:AB,8,0)</f>
        <v>制造业（4），电力、热力、燃气及水生产和供应业（1），信息传输、软件和信息技术服务业（1）</v>
      </c>
    </row>
    <row r="11" s="1" customFormat="1" ht="45" customHeight="1" spans="1:5">
      <c r="A11" s="7">
        <v>7</v>
      </c>
      <c r="B11" s="8" t="s">
        <v>268</v>
      </c>
      <c r="C11" s="9">
        <f>VLOOKUP(B11,'2023年度会计师事务所从事证券服务业务基本信息'!B:AB,6,0)</f>
        <v>5</v>
      </c>
      <c r="D11" s="10">
        <f>VLOOKUP(B11,'2023年度会计师事务所从事证券服务业务基本信息'!B:AB,7,0)</f>
        <v>83.7753270684</v>
      </c>
      <c r="E11" s="10" t="str">
        <f>VLOOKUP(B11,'2023年度会计师事务所从事证券服务业务基本信息'!B:AB,8,0)</f>
        <v>制造业（4），科学研究和技术服务业（1）</v>
      </c>
    </row>
    <row r="12" s="1" customFormat="1" ht="42" customHeight="1" spans="1:5">
      <c r="A12" s="7">
        <v>8</v>
      </c>
      <c r="B12" s="8" t="s">
        <v>132</v>
      </c>
      <c r="C12" s="9">
        <f>VLOOKUP(B12,'2023年度会计师事务所从事证券服务业务基本信息'!B:AB,6,0)</f>
        <v>5</v>
      </c>
      <c r="D12" s="10">
        <f>VLOOKUP(B12,'2023年度会计师事务所从事证券服务业务基本信息'!B:AB,7,0)</f>
        <v>46.0692166688</v>
      </c>
      <c r="E12" s="10" t="str">
        <f>VLOOKUP(B12,'2023年度会计师事务所从事证券服务业务基本信息'!B:AB,8,0)</f>
        <v>制造业（5）</v>
      </c>
    </row>
    <row r="13" s="1" customFormat="1" ht="50" customHeight="1" spans="1:5">
      <c r="A13" s="7">
        <v>9</v>
      </c>
      <c r="B13" s="8" t="s">
        <v>41</v>
      </c>
      <c r="C13" s="9">
        <f>VLOOKUP(B13,'2023年度会计师事务所从事证券服务业务基本信息'!B:AB,6,0)</f>
        <v>4</v>
      </c>
      <c r="D13" s="10">
        <f>VLOOKUP(B13,'2023年度会计师事务所从事证券服务业务基本信息'!B:AB,7,0)</f>
        <v>19.95</v>
      </c>
      <c r="E13" s="10" t="str">
        <f>VLOOKUP(B13,'2023年度会计师事务所从事证券服务业务基本信息'!B:AB,8,0)</f>
        <v>制造业（2），电力、热力、燃气及水生产和供应业（1），信息传输、软件和信息技术服务业（1）</v>
      </c>
    </row>
    <row r="14" s="1" customFormat="1" ht="32" customHeight="1" spans="1:5">
      <c r="A14" s="7">
        <v>10</v>
      </c>
      <c r="B14" s="8" t="s">
        <v>294</v>
      </c>
      <c r="C14" s="9">
        <f>VLOOKUP(B14,'2023年度会计师事务所从事证券服务业务基本信息'!B:AB,6,0)</f>
        <v>3</v>
      </c>
      <c r="D14" s="10">
        <f>VLOOKUP(B14,'2023年度会计师事务所从事证券服务业务基本信息'!B:AB,7,0)</f>
        <v>13.4622087409</v>
      </c>
      <c r="E14" s="10" t="str">
        <f>VLOOKUP(B14,'2023年度会计师事务所从事证券服务业务基本信息'!B:AB,8,0)</f>
        <v>制造业（2），信息传输、软件和信息技术服务业（1）</v>
      </c>
    </row>
    <row r="15" s="1" customFormat="1" ht="32" customHeight="1" spans="1:5">
      <c r="A15" s="7">
        <v>11</v>
      </c>
      <c r="B15" s="8" t="s">
        <v>32</v>
      </c>
      <c r="C15" s="9">
        <f>VLOOKUP(B15,'2023年度会计师事务所从事证券服务业务基本信息'!B:AB,6,0)</f>
        <v>3</v>
      </c>
      <c r="D15" s="10">
        <f>VLOOKUP(B15,'2023年度会计师事务所从事证券服务业务基本信息'!B:AB,7,0)</f>
        <v>125.01069119</v>
      </c>
      <c r="E15" s="10" t="str">
        <f>VLOOKUP(B15,'2023年度会计师事务所从事证券服务业务基本信息'!B:AB,8,0)</f>
        <v>制造业（3）</v>
      </c>
    </row>
    <row r="16" s="1" customFormat="1" ht="32" customHeight="1" spans="1:5">
      <c r="A16" s="7">
        <v>12</v>
      </c>
      <c r="B16" s="8" t="s">
        <v>303</v>
      </c>
      <c r="C16" s="9">
        <f>VLOOKUP(B16,'2023年度会计师事务所从事证券服务业务基本信息'!B:AB,6,0)</f>
        <v>3</v>
      </c>
      <c r="D16" s="10">
        <f>VLOOKUP(B16,'2023年度会计师事务所从事证券服务业务基本信息'!B:AB,7,0)</f>
        <v>2.0842450303</v>
      </c>
      <c r="E16" s="10" t="str">
        <f>VLOOKUP(B16,'2023年度会计师事务所从事证券服务业务基本信息'!B:AB,8,0)</f>
        <v>制造业（2），科学研究和技术服务业（1）</v>
      </c>
    </row>
    <row r="17" s="1" customFormat="1" ht="32" customHeight="1" spans="1:5">
      <c r="A17" s="7">
        <v>13</v>
      </c>
      <c r="B17" s="8" t="s">
        <v>319</v>
      </c>
      <c r="C17" s="9">
        <f>VLOOKUP(B17,'2023年度会计师事务所从事证券服务业务基本信息'!B:AB,6,0)</f>
        <v>3</v>
      </c>
      <c r="D17" s="10">
        <f>VLOOKUP(B17,'2023年度会计师事务所从事证券服务业务基本信息'!B:AB,7,0)</f>
        <v>18.7599924148</v>
      </c>
      <c r="E17" s="10" t="str">
        <f>VLOOKUP(B17,'2023年度会计师事务所从事证券服务业务基本信息'!B:AB,8,0)</f>
        <v>制造业（3）</v>
      </c>
    </row>
    <row r="18" s="1" customFormat="1" ht="32" customHeight="1" spans="1:5">
      <c r="A18" s="7">
        <v>14</v>
      </c>
      <c r="B18" s="8" t="s">
        <v>216</v>
      </c>
      <c r="C18" s="9">
        <f>VLOOKUP(B18,'2023年度会计师事务所从事证券服务业务基本信息'!B:AB,6,0)</f>
        <v>3</v>
      </c>
      <c r="D18" s="10">
        <f>VLOOKUP(B18,'2023年度会计师事务所从事证券服务业务基本信息'!B:AB,7,0)</f>
        <v>6.96</v>
      </c>
      <c r="E18" s="10" t="str">
        <f>VLOOKUP(B18,'2023年度会计师事务所从事证券服务业务基本信息'!B:AB,8,0)</f>
        <v>制造业（2），科学研究和技术服务业（1）</v>
      </c>
    </row>
    <row r="19" s="1" customFormat="1" ht="32" customHeight="1" spans="1:5">
      <c r="A19" s="7">
        <v>15</v>
      </c>
      <c r="B19" s="8" t="s">
        <v>239</v>
      </c>
      <c r="C19" s="9">
        <f>VLOOKUP(B19,'2023年度会计师事务所从事证券服务业务基本信息'!B:AB,6,0)</f>
        <v>3</v>
      </c>
      <c r="D19" s="10">
        <f>VLOOKUP(B19,'2023年度会计师事务所从事证券服务业务基本信息'!B:AB,7,0)</f>
        <v>5.68</v>
      </c>
      <c r="E19" s="10" t="str">
        <f>VLOOKUP(B19,'2023年度会计师事务所从事证券服务业务基本信息'!B:AB,8,0)</f>
        <v>水利、环境和公共设施管理业（2），采矿业（1）</v>
      </c>
    </row>
    <row r="20" s="1" customFormat="1" ht="32" customHeight="1" spans="1:5">
      <c r="A20" s="7">
        <v>16</v>
      </c>
      <c r="B20" s="8" t="s">
        <v>68</v>
      </c>
      <c r="C20" s="9">
        <f>VLOOKUP(B20,'2023年度会计师事务所从事证券服务业务基本信息'!B:AB,6,0)</f>
        <v>3</v>
      </c>
      <c r="D20" s="10">
        <f>VLOOKUP(B20,'2023年度会计师事务所从事证券服务业务基本信息'!B:AB,7,0)</f>
        <v>11.0721135419</v>
      </c>
      <c r="E20" s="10" t="str">
        <f>VLOOKUP(B20,'2023年度会计师事务所从事证券服务业务基本信息'!B:AB,8,0)</f>
        <v>制造业（3）</v>
      </c>
    </row>
    <row r="21" s="1" customFormat="1" ht="32" customHeight="1" spans="1:5">
      <c r="A21" s="7">
        <v>17</v>
      </c>
      <c r="B21" s="8" t="s">
        <v>235</v>
      </c>
      <c r="C21" s="9">
        <f>VLOOKUP(B21,'2023年度会计师事务所从事证券服务业务基本信息'!B:AB,6,0)</f>
        <v>2</v>
      </c>
      <c r="D21" s="10">
        <f>VLOOKUP(B21,'2023年度会计师事务所从事证券服务业务基本信息'!B:AB,7,0)</f>
        <v>24.1374652715</v>
      </c>
      <c r="E21" s="10" t="str">
        <f>VLOOKUP(B21,'2023年度会计师事务所从事证券服务业务基本信息'!B:AB,8,0)</f>
        <v>制造业（2）</v>
      </c>
    </row>
    <row r="22" s="1" customFormat="1" ht="32" customHeight="1" spans="1:5">
      <c r="A22" s="7">
        <v>18</v>
      </c>
      <c r="B22" s="8" t="s">
        <v>307</v>
      </c>
      <c r="C22" s="9">
        <f>VLOOKUP(B22,'2023年度会计师事务所从事证券服务业务基本信息'!B:AB,6,0)</f>
        <v>2</v>
      </c>
      <c r="D22" s="10">
        <f>VLOOKUP(B22,'2023年度会计师事务所从事证券服务业务基本信息'!B:AB,7,0)</f>
        <v>15.2519934163</v>
      </c>
      <c r="E22" s="10" t="str">
        <f>VLOOKUP(B22,'2023年度会计师事务所从事证券服务业务基本信息'!B:AB,8,0)</f>
        <v>信息传输、软件和信息技术服务业（1），制造业（1）</v>
      </c>
    </row>
    <row r="23" s="1" customFormat="1" ht="32" customHeight="1" spans="1:5">
      <c r="A23" s="7">
        <v>19</v>
      </c>
      <c r="B23" s="8" t="s">
        <v>99</v>
      </c>
      <c r="C23" s="9">
        <f>VLOOKUP(B23,'2023年度会计师事务所从事证券服务业务基本信息'!B:AB,6,0)</f>
        <v>2</v>
      </c>
      <c r="D23" s="10">
        <f>VLOOKUP(B23,'2023年度会计师事务所从事证券服务业务基本信息'!B:AB,7,0)</f>
        <v>13.6145070763</v>
      </c>
      <c r="E23" s="10" t="str">
        <f>VLOOKUP(B23,'2023年度会计师事务所从事证券服务业务基本信息'!B:AB,8,0)</f>
        <v>制造业（2）</v>
      </c>
    </row>
    <row r="24" s="1" customFormat="1" ht="32" customHeight="1" spans="1:5">
      <c r="A24" s="7">
        <v>20</v>
      </c>
      <c r="B24" s="8" t="s">
        <v>109</v>
      </c>
      <c r="C24" s="9">
        <f>VLOOKUP(B24,'2023年度会计师事务所从事证券服务业务基本信息'!B:AB,6,0)</f>
        <v>2</v>
      </c>
      <c r="D24" s="10">
        <f>VLOOKUP(B24,'2023年度会计师事务所从事证券服务业务基本信息'!B:AB,7,0)</f>
        <v>15.1600185621</v>
      </c>
      <c r="E24" s="10" t="str">
        <f>VLOOKUP(B24,'2023年度会计师事务所从事证券服务业务基本信息'!B:AB,8,0)</f>
        <v>制造业（2）</v>
      </c>
    </row>
    <row r="25" s="1" customFormat="1" ht="32" customHeight="1" spans="1:5">
      <c r="A25" s="7">
        <v>21</v>
      </c>
      <c r="B25" s="8" t="s">
        <v>86</v>
      </c>
      <c r="C25" s="9">
        <f>VLOOKUP(B25,'2023年度会计师事务所从事证券服务业务基本信息'!B:AB,6,0)</f>
        <v>1</v>
      </c>
      <c r="D25" s="10">
        <f>VLOOKUP(B25,'2023年度会计师事务所从事证券服务业务基本信息'!B:AB,7,0)</f>
        <v>9.2461036658</v>
      </c>
      <c r="E25" s="10" t="str">
        <f>VLOOKUP(B25,'2023年度会计师事务所从事证券服务业务基本信息'!B:AB,8,0)</f>
        <v>信息传输、软件和信息技术服务业（1）</v>
      </c>
    </row>
    <row r="26" s="1" customFormat="1" ht="32" customHeight="1" spans="1:5">
      <c r="A26" s="7">
        <v>22</v>
      </c>
      <c r="B26" s="8" t="s">
        <v>73</v>
      </c>
      <c r="C26" s="9">
        <f>VLOOKUP(B26,'2023年度会计师事务所从事证券服务业务基本信息'!B:AB,6,0)</f>
        <v>1</v>
      </c>
      <c r="D26" s="10">
        <f>VLOOKUP(B26,'2023年度会计师事务所从事证券服务业务基本信息'!B:AB,7,0)</f>
        <v>8.797716946</v>
      </c>
      <c r="E26" s="10" t="str">
        <f>VLOOKUP(B26,'2023年度会计师事务所从事证券服务业务基本信息'!B:AB,8,0)</f>
        <v>农、林、牧、渔业（1）</v>
      </c>
    </row>
    <row r="27" s="1" customFormat="1" ht="32" customHeight="1" spans="1:5">
      <c r="A27" s="7">
        <v>23</v>
      </c>
      <c r="B27" s="8" t="s">
        <v>221</v>
      </c>
      <c r="C27" s="9">
        <f>VLOOKUP(B27,'2023年度会计师事务所从事证券服务业务基本信息'!B:AB,6,0)</f>
        <v>1</v>
      </c>
      <c r="D27" s="10">
        <f>VLOOKUP(B27,'2023年度会计师事务所从事证券服务业务基本信息'!B:AB,7,0)</f>
        <v>3.3017667098</v>
      </c>
      <c r="E27" s="10" t="str">
        <f>VLOOKUP(B27,'2023年度会计师事务所从事证券服务业务基本信息'!B:AB,8,0)</f>
        <v>水利、环境和公共设施管理业（1）</v>
      </c>
    </row>
    <row r="28" s="1" customFormat="1" ht="32" customHeight="1" spans="1:5">
      <c r="A28" s="7">
        <v>24</v>
      </c>
      <c r="B28" s="8" t="s">
        <v>118</v>
      </c>
      <c r="C28" s="9">
        <f>VLOOKUP(B28,'2023年度会计师事务所从事证券服务业务基本信息'!B:AB,6,0)</f>
        <v>1</v>
      </c>
      <c r="D28" s="10">
        <f>VLOOKUP(B28,'2023年度会计师事务所从事证券服务业务基本信息'!B:AB,7,0)</f>
        <v>1.3823030829</v>
      </c>
      <c r="E28" s="10" t="str">
        <f>VLOOKUP(B28,'2023年度会计师事务所从事证券服务业务基本信息'!B:AB,8,0)</f>
        <v>制造业（1）</v>
      </c>
    </row>
    <row r="29" s="1" customFormat="1" ht="32" customHeight="1" spans="1:5">
      <c r="A29" s="7">
        <v>25</v>
      </c>
      <c r="B29" s="8" t="s">
        <v>290</v>
      </c>
      <c r="C29" s="9">
        <f>VLOOKUP(B29,'2023年度会计师事务所从事证券服务业务基本信息'!B:AB,6,0)</f>
        <v>1</v>
      </c>
      <c r="D29" s="10">
        <f>VLOOKUP(B29,'2023年度会计师事务所从事证券服务业务基本信息'!B:AB,7,0)</f>
        <v>3.8099</v>
      </c>
      <c r="E29" s="10" t="str">
        <f>VLOOKUP(B29,'2023年度会计师事务所从事证券服务业务基本信息'!B:AB,8,0)</f>
        <v>制造业（1）</v>
      </c>
    </row>
    <row r="30" s="1" customFormat="1" ht="32" customHeight="1" spans="1:5">
      <c r="A30" s="7">
        <v>26</v>
      </c>
      <c r="B30" s="8" t="s">
        <v>280</v>
      </c>
      <c r="C30" s="9">
        <f>VLOOKUP(B30,'2023年度会计师事务所从事证券服务业务基本信息'!B:AB,6,0)</f>
        <v>1</v>
      </c>
      <c r="D30" s="10">
        <f>VLOOKUP(B30,'2023年度会计师事务所从事证券服务业务基本信息'!B:AB,7,0)</f>
        <v>2.804787449</v>
      </c>
      <c r="E30" s="10" t="str">
        <f>VLOOKUP(B30,'2023年度会计师事务所从事证券服务业务基本信息'!B:AB,8,0)</f>
        <v>制造业（1）</v>
      </c>
    </row>
    <row r="31" s="1" customFormat="1" ht="32" customHeight="1" spans="1:5">
      <c r="A31" s="7">
        <v>27</v>
      </c>
      <c r="B31" s="8" t="s">
        <v>145</v>
      </c>
      <c r="C31" s="9">
        <f>VLOOKUP(B31,'2023年度会计师事务所从事证券服务业务基本信息'!B:AB,6,0)</f>
        <v>1</v>
      </c>
      <c r="D31" s="10">
        <f>VLOOKUP(B31,'2023年度会计师事务所从事证券服务业务基本信息'!B:AB,7,0)</f>
        <v>1.9899272355</v>
      </c>
      <c r="E31" s="10" t="str">
        <f>VLOOKUP(B31,'2023年度会计师事务所从事证券服务业务基本信息'!B:AB,8,0)</f>
        <v>制造业（1）</v>
      </c>
    </row>
    <row r="32" s="1" customFormat="1" ht="32" customHeight="1" spans="1:5">
      <c r="A32" s="7">
        <v>28</v>
      </c>
      <c r="B32" s="8" t="s">
        <v>59</v>
      </c>
      <c r="C32" s="9">
        <f>VLOOKUP(B32,'2023年度会计师事务所从事证券服务业务基本信息'!B:AB,6,0)</f>
        <v>1</v>
      </c>
      <c r="D32" s="10">
        <f>VLOOKUP(B32,'2023年度会计师事务所从事证券服务业务基本信息'!B:AB,7,0)</f>
        <v>2.6351056885</v>
      </c>
      <c r="E32" s="10" t="str">
        <f>VLOOKUP(B32,'2023年度会计师事务所从事证券服务业务基本信息'!B:AB,8,0)</f>
        <v>制造业（1）</v>
      </c>
    </row>
    <row r="33" s="1" customFormat="1" ht="32" customHeight="1" spans="1:256">
      <c r="A33" s="7">
        <v>29</v>
      </c>
      <c r="B33" s="8" t="s">
        <v>48</v>
      </c>
      <c r="C33" s="9">
        <f>VLOOKUP(B33,'2023年度会计师事务所从事证券服务业务基本信息'!B:AB,6,0)</f>
        <v>1</v>
      </c>
      <c r="D33" s="10">
        <f>VLOOKUP(B33,'2023年度会计师事务所从事证券服务业务基本信息'!B:AB,7,0)</f>
        <v>5.1644956911</v>
      </c>
      <c r="E33" s="10" t="str">
        <f>VLOOKUP(B33,'2023年度会计师事务所从事证券服务业务基本信息'!B:AB,8,0)</f>
        <v>制造业（1）</v>
      </c>
    </row>
    <row r="34" s="1" customFormat="1" ht="32" customHeight="1" spans="1:256">
      <c r="A34" s="7">
        <v>30</v>
      </c>
      <c r="B34" s="8" t="s">
        <v>66</v>
      </c>
      <c r="C34" s="9">
        <f>VLOOKUP(B34,'2023年度会计师事务所从事证券服务业务基本信息'!B:AB,6,0)</f>
        <v>1</v>
      </c>
      <c r="D34" s="10">
        <f>VLOOKUP(B34,'2023年度会计师事务所从事证券服务业务基本信息'!B:AB,7,0)</f>
        <v>0.5642538109</v>
      </c>
      <c r="E34" s="10" t="str">
        <f>VLOOKUP(B34,'2023年度会计师事务所从事证券服务业务基本信息'!B:AB,8,0)</f>
        <v>制造业（1）</v>
      </c>
    </row>
    <row r="35" s="1" customFormat="1" ht="32" customHeight="1" spans="1:256">
      <c r="A35" s="7">
        <v>31</v>
      </c>
      <c r="B35" s="8" t="s">
        <v>204</v>
      </c>
      <c r="C35" s="9">
        <f>VLOOKUP(B35,'2023年度会计师事务所从事证券服务业务基本信息'!B:AB,6,0)</f>
        <v>1</v>
      </c>
      <c r="D35" s="10">
        <f>VLOOKUP(B35,'2023年度会计师事务所从事证券服务业务基本信息'!B:AB,7,0)</f>
        <v>5.5432085068</v>
      </c>
      <c r="E35" s="10" t="str">
        <f>VLOOKUP(B35,'2023年度会计师事务所从事证券服务业务基本信息'!B:AB,8,0)</f>
        <v>电力、热力、燃气及水生产和供应业（1）</v>
      </c>
    </row>
    <row r="36" s="14" customFormat="1" ht="80" customHeight="1" spans="1:256">
      <c r="A36" s="12" t="s">
        <v>341</v>
      </c>
      <c r="B36" s="12"/>
      <c r="C36" s="12"/>
      <c r="D36" s="31"/>
      <c r="E36" s="12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  <c r="IQ36" s="1"/>
      <c r="IR36" s="1"/>
      <c r="IS36" s="1"/>
      <c r="IT36" s="1"/>
      <c r="IU36" s="1"/>
      <c r="IV36" s="1"/>
    </row>
    <row r="37" spans="1:256">
      <c r="A37" s="1"/>
      <c r="B37" s="1"/>
      <c r="C37" s="1"/>
      <c r="D37" s="32"/>
      <c r="E37" s="1"/>
    </row>
    <row r="38" spans="1:256">
      <c r="A38" s="1"/>
      <c r="B38" s="1"/>
      <c r="C38" s="1"/>
      <c r="D38" s="32"/>
      <c r="E38" s="1"/>
    </row>
    <row r="39" spans="1:256">
      <c r="A39" s="1"/>
      <c r="B39" s="1"/>
      <c r="C39" s="1"/>
      <c r="D39" s="32"/>
      <c r="E39" s="1"/>
    </row>
    <row r="41" s="1" customFormat="1" spans="1:256">
      <c r="D41" s="32"/>
      <c r="J41" s="16"/>
      <c r="K41" s="16"/>
      <c r="L41" s="16"/>
      <c r="M41" s="16"/>
      <c r="N41" s="16"/>
    </row>
  </sheetData>
  <mergeCells count="5">
    <mergeCell ref="A1:E1"/>
    <mergeCell ref="A36:E36"/>
    <mergeCell ref="A2:A4"/>
    <mergeCell ref="B2:B4"/>
    <mergeCell ref="C2:E3"/>
  </mergeCells>
  <pageMargins left="0.751388888888889" right="0.751388888888889" top="1" bottom="1" header="0.5" footer="0.5"/>
  <pageSetup paperSize="9" scale="94" fitToHeight="0" orientation="portrait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91"/>
  <sheetViews>
    <sheetView workbookViewId="0">
      <selection activeCell="E73" sqref="E73:E90"/>
    </sheetView>
  </sheetViews>
  <sheetFormatPr defaultColWidth="7.41666666666667" defaultRowHeight="15"/>
  <cols>
    <col min="1" max="1" width="4.5" style="16" customWidth="1"/>
    <col min="2" max="2" width="20.75" style="16" customWidth="1"/>
    <col min="3" max="3" width="6.33333333333333" style="17" customWidth="1"/>
    <col min="4" max="4" width="13.25" style="18" customWidth="1"/>
    <col min="5" max="5" width="36.3333333333333" style="16" customWidth="1"/>
    <col min="6" max="6" width="7.41666666666667" style="16"/>
    <col min="7" max="7" width="10.4166666666667" style="16" customWidth="1"/>
    <col min="8" max="256" width="7.41666666666667" style="16"/>
    <col min="257" max="257" width="4.5" style="16" customWidth="1"/>
    <col min="258" max="258" width="20.75" style="16" customWidth="1"/>
    <col min="259" max="259" width="6.33333333333333" style="16" customWidth="1"/>
    <col min="260" max="260" width="13.25" style="16" customWidth="1"/>
    <col min="261" max="261" width="32.0833333333333" style="16" customWidth="1"/>
    <col min="262" max="262" width="7.41666666666667" style="16"/>
    <col min="263" max="263" width="10.4166666666667" style="16" customWidth="1"/>
    <col min="264" max="512" width="7.41666666666667" style="16"/>
    <col min="513" max="513" width="4.5" style="16" customWidth="1"/>
    <col min="514" max="514" width="20.75" style="16" customWidth="1"/>
    <col min="515" max="515" width="6.33333333333333" style="16" customWidth="1"/>
    <col min="516" max="516" width="13.25" style="16" customWidth="1"/>
    <col min="517" max="517" width="32.0833333333333" style="16" customWidth="1"/>
    <col min="518" max="518" width="7.41666666666667" style="16"/>
    <col min="519" max="519" width="10.4166666666667" style="16" customWidth="1"/>
    <col min="520" max="768" width="7.41666666666667" style="16"/>
    <col min="769" max="769" width="4.5" style="16" customWidth="1"/>
    <col min="770" max="770" width="20.75" style="16" customWidth="1"/>
    <col min="771" max="771" width="6.33333333333333" style="16" customWidth="1"/>
    <col min="772" max="772" width="13.25" style="16" customWidth="1"/>
    <col min="773" max="773" width="32.0833333333333" style="16" customWidth="1"/>
    <col min="774" max="774" width="7.41666666666667" style="16"/>
    <col min="775" max="775" width="10.4166666666667" style="16" customWidth="1"/>
    <col min="776" max="1024" width="7.41666666666667" style="16"/>
    <col min="1025" max="1025" width="4.5" style="16" customWidth="1"/>
    <col min="1026" max="1026" width="20.75" style="16" customWidth="1"/>
    <col min="1027" max="1027" width="6.33333333333333" style="16" customWidth="1"/>
    <col min="1028" max="1028" width="13.25" style="16" customWidth="1"/>
    <col min="1029" max="1029" width="32.0833333333333" style="16" customWidth="1"/>
    <col min="1030" max="1030" width="7.41666666666667" style="16"/>
    <col min="1031" max="1031" width="10.4166666666667" style="16" customWidth="1"/>
    <col min="1032" max="1280" width="7.41666666666667" style="16"/>
    <col min="1281" max="1281" width="4.5" style="16" customWidth="1"/>
    <col min="1282" max="1282" width="20.75" style="16" customWidth="1"/>
    <col min="1283" max="1283" width="6.33333333333333" style="16" customWidth="1"/>
    <col min="1284" max="1284" width="13.25" style="16" customWidth="1"/>
    <col min="1285" max="1285" width="32.0833333333333" style="16" customWidth="1"/>
    <col min="1286" max="1286" width="7.41666666666667" style="16"/>
    <col min="1287" max="1287" width="10.4166666666667" style="16" customWidth="1"/>
    <col min="1288" max="1536" width="7.41666666666667" style="16"/>
    <col min="1537" max="1537" width="4.5" style="16" customWidth="1"/>
    <col min="1538" max="1538" width="20.75" style="16" customWidth="1"/>
    <col min="1539" max="1539" width="6.33333333333333" style="16" customWidth="1"/>
    <col min="1540" max="1540" width="13.25" style="16" customWidth="1"/>
    <col min="1541" max="1541" width="32.0833333333333" style="16" customWidth="1"/>
    <col min="1542" max="1542" width="7.41666666666667" style="16"/>
    <col min="1543" max="1543" width="10.4166666666667" style="16" customWidth="1"/>
    <col min="1544" max="1792" width="7.41666666666667" style="16"/>
    <col min="1793" max="1793" width="4.5" style="16" customWidth="1"/>
    <col min="1794" max="1794" width="20.75" style="16" customWidth="1"/>
    <col min="1795" max="1795" width="6.33333333333333" style="16" customWidth="1"/>
    <col min="1796" max="1796" width="13.25" style="16" customWidth="1"/>
    <col min="1797" max="1797" width="32.0833333333333" style="16" customWidth="1"/>
    <col min="1798" max="1798" width="7.41666666666667" style="16"/>
    <col min="1799" max="1799" width="10.4166666666667" style="16" customWidth="1"/>
    <col min="1800" max="2048" width="7.41666666666667" style="16"/>
    <col min="2049" max="2049" width="4.5" style="16" customWidth="1"/>
    <col min="2050" max="2050" width="20.75" style="16" customWidth="1"/>
    <col min="2051" max="2051" width="6.33333333333333" style="16" customWidth="1"/>
    <col min="2052" max="2052" width="13.25" style="16" customWidth="1"/>
    <col min="2053" max="2053" width="32.0833333333333" style="16" customWidth="1"/>
    <col min="2054" max="2054" width="7.41666666666667" style="16"/>
    <col min="2055" max="2055" width="10.4166666666667" style="16" customWidth="1"/>
    <col min="2056" max="2304" width="7.41666666666667" style="16"/>
    <col min="2305" max="2305" width="4.5" style="16" customWidth="1"/>
    <col min="2306" max="2306" width="20.75" style="16" customWidth="1"/>
    <col min="2307" max="2307" width="6.33333333333333" style="16" customWidth="1"/>
    <col min="2308" max="2308" width="13.25" style="16" customWidth="1"/>
    <col min="2309" max="2309" width="32.0833333333333" style="16" customWidth="1"/>
    <col min="2310" max="2310" width="7.41666666666667" style="16"/>
    <col min="2311" max="2311" width="10.4166666666667" style="16" customWidth="1"/>
    <col min="2312" max="2560" width="7.41666666666667" style="16"/>
    <col min="2561" max="2561" width="4.5" style="16" customWidth="1"/>
    <col min="2562" max="2562" width="20.75" style="16" customWidth="1"/>
    <col min="2563" max="2563" width="6.33333333333333" style="16" customWidth="1"/>
    <col min="2564" max="2564" width="13.25" style="16" customWidth="1"/>
    <col min="2565" max="2565" width="32.0833333333333" style="16" customWidth="1"/>
    <col min="2566" max="2566" width="7.41666666666667" style="16"/>
    <col min="2567" max="2567" width="10.4166666666667" style="16" customWidth="1"/>
    <col min="2568" max="2816" width="7.41666666666667" style="16"/>
    <col min="2817" max="2817" width="4.5" style="16" customWidth="1"/>
    <col min="2818" max="2818" width="20.75" style="16" customWidth="1"/>
    <col min="2819" max="2819" width="6.33333333333333" style="16" customWidth="1"/>
    <col min="2820" max="2820" width="13.25" style="16" customWidth="1"/>
    <col min="2821" max="2821" width="32.0833333333333" style="16" customWidth="1"/>
    <col min="2822" max="2822" width="7.41666666666667" style="16"/>
    <col min="2823" max="2823" width="10.4166666666667" style="16" customWidth="1"/>
    <col min="2824" max="3072" width="7.41666666666667" style="16"/>
    <col min="3073" max="3073" width="4.5" style="16" customWidth="1"/>
    <col min="3074" max="3074" width="20.75" style="16" customWidth="1"/>
    <col min="3075" max="3075" width="6.33333333333333" style="16" customWidth="1"/>
    <col min="3076" max="3076" width="13.25" style="16" customWidth="1"/>
    <col min="3077" max="3077" width="32.0833333333333" style="16" customWidth="1"/>
    <col min="3078" max="3078" width="7.41666666666667" style="16"/>
    <col min="3079" max="3079" width="10.4166666666667" style="16" customWidth="1"/>
    <col min="3080" max="3328" width="7.41666666666667" style="16"/>
    <col min="3329" max="3329" width="4.5" style="16" customWidth="1"/>
    <col min="3330" max="3330" width="20.75" style="16" customWidth="1"/>
    <col min="3331" max="3331" width="6.33333333333333" style="16" customWidth="1"/>
    <col min="3332" max="3332" width="13.25" style="16" customWidth="1"/>
    <col min="3333" max="3333" width="32.0833333333333" style="16" customWidth="1"/>
    <col min="3334" max="3334" width="7.41666666666667" style="16"/>
    <col min="3335" max="3335" width="10.4166666666667" style="16" customWidth="1"/>
    <col min="3336" max="3584" width="7.41666666666667" style="16"/>
    <col min="3585" max="3585" width="4.5" style="16" customWidth="1"/>
    <col min="3586" max="3586" width="20.75" style="16" customWidth="1"/>
    <col min="3587" max="3587" width="6.33333333333333" style="16" customWidth="1"/>
    <col min="3588" max="3588" width="13.25" style="16" customWidth="1"/>
    <col min="3589" max="3589" width="32.0833333333333" style="16" customWidth="1"/>
    <col min="3590" max="3590" width="7.41666666666667" style="16"/>
    <col min="3591" max="3591" width="10.4166666666667" style="16" customWidth="1"/>
    <col min="3592" max="3840" width="7.41666666666667" style="16"/>
    <col min="3841" max="3841" width="4.5" style="16" customWidth="1"/>
    <col min="3842" max="3842" width="20.75" style="16" customWidth="1"/>
    <col min="3843" max="3843" width="6.33333333333333" style="16" customWidth="1"/>
    <col min="3844" max="3844" width="13.25" style="16" customWidth="1"/>
    <col min="3845" max="3845" width="32.0833333333333" style="16" customWidth="1"/>
    <col min="3846" max="3846" width="7.41666666666667" style="16"/>
    <col min="3847" max="3847" width="10.4166666666667" style="16" customWidth="1"/>
    <col min="3848" max="4096" width="7.41666666666667" style="16"/>
    <col min="4097" max="4097" width="4.5" style="16" customWidth="1"/>
    <col min="4098" max="4098" width="20.75" style="16" customWidth="1"/>
    <col min="4099" max="4099" width="6.33333333333333" style="16" customWidth="1"/>
    <col min="4100" max="4100" width="13.25" style="16" customWidth="1"/>
    <col min="4101" max="4101" width="32.0833333333333" style="16" customWidth="1"/>
    <col min="4102" max="4102" width="7.41666666666667" style="16"/>
    <col min="4103" max="4103" width="10.4166666666667" style="16" customWidth="1"/>
    <col min="4104" max="4352" width="7.41666666666667" style="16"/>
    <col min="4353" max="4353" width="4.5" style="16" customWidth="1"/>
    <col min="4354" max="4354" width="20.75" style="16" customWidth="1"/>
    <col min="4355" max="4355" width="6.33333333333333" style="16" customWidth="1"/>
    <col min="4356" max="4356" width="13.25" style="16" customWidth="1"/>
    <col min="4357" max="4357" width="32.0833333333333" style="16" customWidth="1"/>
    <col min="4358" max="4358" width="7.41666666666667" style="16"/>
    <col min="4359" max="4359" width="10.4166666666667" style="16" customWidth="1"/>
    <col min="4360" max="4608" width="7.41666666666667" style="16"/>
    <col min="4609" max="4609" width="4.5" style="16" customWidth="1"/>
    <col min="4610" max="4610" width="20.75" style="16" customWidth="1"/>
    <col min="4611" max="4611" width="6.33333333333333" style="16" customWidth="1"/>
    <col min="4612" max="4612" width="13.25" style="16" customWidth="1"/>
    <col min="4613" max="4613" width="32.0833333333333" style="16" customWidth="1"/>
    <col min="4614" max="4614" width="7.41666666666667" style="16"/>
    <col min="4615" max="4615" width="10.4166666666667" style="16" customWidth="1"/>
    <col min="4616" max="4864" width="7.41666666666667" style="16"/>
    <col min="4865" max="4865" width="4.5" style="16" customWidth="1"/>
    <col min="4866" max="4866" width="20.75" style="16" customWidth="1"/>
    <col min="4867" max="4867" width="6.33333333333333" style="16" customWidth="1"/>
    <col min="4868" max="4868" width="13.25" style="16" customWidth="1"/>
    <col min="4869" max="4869" width="32.0833333333333" style="16" customWidth="1"/>
    <col min="4870" max="4870" width="7.41666666666667" style="16"/>
    <col min="4871" max="4871" width="10.4166666666667" style="16" customWidth="1"/>
    <col min="4872" max="5120" width="7.41666666666667" style="16"/>
    <col min="5121" max="5121" width="4.5" style="16" customWidth="1"/>
    <col min="5122" max="5122" width="20.75" style="16" customWidth="1"/>
    <col min="5123" max="5123" width="6.33333333333333" style="16" customWidth="1"/>
    <col min="5124" max="5124" width="13.25" style="16" customWidth="1"/>
    <col min="5125" max="5125" width="32.0833333333333" style="16" customWidth="1"/>
    <col min="5126" max="5126" width="7.41666666666667" style="16"/>
    <col min="5127" max="5127" width="10.4166666666667" style="16" customWidth="1"/>
    <col min="5128" max="5376" width="7.41666666666667" style="16"/>
    <col min="5377" max="5377" width="4.5" style="16" customWidth="1"/>
    <col min="5378" max="5378" width="20.75" style="16" customWidth="1"/>
    <col min="5379" max="5379" width="6.33333333333333" style="16" customWidth="1"/>
    <col min="5380" max="5380" width="13.25" style="16" customWidth="1"/>
    <col min="5381" max="5381" width="32.0833333333333" style="16" customWidth="1"/>
    <col min="5382" max="5382" width="7.41666666666667" style="16"/>
    <col min="5383" max="5383" width="10.4166666666667" style="16" customWidth="1"/>
    <col min="5384" max="5632" width="7.41666666666667" style="16"/>
    <col min="5633" max="5633" width="4.5" style="16" customWidth="1"/>
    <col min="5634" max="5634" width="20.75" style="16" customWidth="1"/>
    <col min="5635" max="5635" width="6.33333333333333" style="16" customWidth="1"/>
    <col min="5636" max="5636" width="13.25" style="16" customWidth="1"/>
    <col min="5637" max="5637" width="32.0833333333333" style="16" customWidth="1"/>
    <col min="5638" max="5638" width="7.41666666666667" style="16"/>
    <col min="5639" max="5639" width="10.4166666666667" style="16" customWidth="1"/>
    <col min="5640" max="5888" width="7.41666666666667" style="16"/>
    <col min="5889" max="5889" width="4.5" style="16" customWidth="1"/>
    <col min="5890" max="5890" width="20.75" style="16" customWidth="1"/>
    <col min="5891" max="5891" width="6.33333333333333" style="16" customWidth="1"/>
    <col min="5892" max="5892" width="13.25" style="16" customWidth="1"/>
    <col min="5893" max="5893" width="32.0833333333333" style="16" customWidth="1"/>
    <col min="5894" max="5894" width="7.41666666666667" style="16"/>
    <col min="5895" max="5895" width="10.4166666666667" style="16" customWidth="1"/>
    <col min="5896" max="6144" width="7.41666666666667" style="16"/>
    <col min="6145" max="6145" width="4.5" style="16" customWidth="1"/>
    <col min="6146" max="6146" width="20.75" style="16" customWidth="1"/>
    <col min="6147" max="6147" width="6.33333333333333" style="16" customWidth="1"/>
    <col min="6148" max="6148" width="13.25" style="16" customWidth="1"/>
    <col min="6149" max="6149" width="32.0833333333333" style="16" customWidth="1"/>
    <col min="6150" max="6150" width="7.41666666666667" style="16"/>
    <col min="6151" max="6151" width="10.4166666666667" style="16" customWidth="1"/>
    <col min="6152" max="6400" width="7.41666666666667" style="16"/>
    <col min="6401" max="6401" width="4.5" style="16" customWidth="1"/>
    <col min="6402" max="6402" width="20.75" style="16" customWidth="1"/>
    <col min="6403" max="6403" width="6.33333333333333" style="16" customWidth="1"/>
    <col min="6404" max="6404" width="13.25" style="16" customWidth="1"/>
    <col min="6405" max="6405" width="32.0833333333333" style="16" customWidth="1"/>
    <col min="6406" max="6406" width="7.41666666666667" style="16"/>
    <col min="6407" max="6407" width="10.4166666666667" style="16" customWidth="1"/>
    <col min="6408" max="6656" width="7.41666666666667" style="16"/>
    <col min="6657" max="6657" width="4.5" style="16" customWidth="1"/>
    <col min="6658" max="6658" width="20.75" style="16" customWidth="1"/>
    <col min="6659" max="6659" width="6.33333333333333" style="16" customWidth="1"/>
    <col min="6660" max="6660" width="13.25" style="16" customWidth="1"/>
    <col min="6661" max="6661" width="32.0833333333333" style="16" customWidth="1"/>
    <col min="6662" max="6662" width="7.41666666666667" style="16"/>
    <col min="6663" max="6663" width="10.4166666666667" style="16" customWidth="1"/>
    <col min="6664" max="6912" width="7.41666666666667" style="16"/>
    <col min="6913" max="6913" width="4.5" style="16" customWidth="1"/>
    <col min="6914" max="6914" width="20.75" style="16" customWidth="1"/>
    <col min="6915" max="6915" width="6.33333333333333" style="16" customWidth="1"/>
    <col min="6916" max="6916" width="13.25" style="16" customWidth="1"/>
    <col min="6917" max="6917" width="32.0833333333333" style="16" customWidth="1"/>
    <col min="6918" max="6918" width="7.41666666666667" style="16"/>
    <col min="6919" max="6919" width="10.4166666666667" style="16" customWidth="1"/>
    <col min="6920" max="7168" width="7.41666666666667" style="16"/>
    <col min="7169" max="7169" width="4.5" style="16" customWidth="1"/>
    <col min="7170" max="7170" width="20.75" style="16" customWidth="1"/>
    <col min="7171" max="7171" width="6.33333333333333" style="16" customWidth="1"/>
    <col min="7172" max="7172" width="13.25" style="16" customWidth="1"/>
    <col min="7173" max="7173" width="32.0833333333333" style="16" customWidth="1"/>
    <col min="7174" max="7174" width="7.41666666666667" style="16"/>
    <col min="7175" max="7175" width="10.4166666666667" style="16" customWidth="1"/>
    <col min="7176" max="7424" width="7.41666666666667" style="16"/>
    <col min="7425" max="7425" width="4.5" style="16" customWidth="1"/>
    <col min="7426" max="7426" width="20.75" style="16" customWidth="1"/>
    <col min="7427" max="7427" width="6.33333333333333" style="16" customWidth="1"/>
    <col min="7428" max="7428" width="13.25" style="16" customWidth="1"/>
    <col min="7429" max="7429" width="32.0833333333333" style="16" customWidth="1"/>
    <col min="7430" max="7430" width="7.41666666666667" style="16"/>
    <col min="7431" max="7431" width="10.4166666666667" style="16" customWidth="1"/>
    <col min="7432" max="7680" width="7.41666666666667" style="16"/>
    <col min="7681" max="7681" width="4.5" style="16" customWidth="1"/>
    <col min="7682" max="7682" width="20.75" style="16" customWidth="1"/>
    <col min="7683" max="7683" width="6.33333333333333" style="16" customWidth="1"/>
    <col min="7684" max="7684" width="13.25" style="16" customWidth="1"/>
    <col min="7685" max="7685" width="32.0833333333333" style="16" customWidth="1"/>
    <col min="7686" max="7686" width="7.41666666666667" style="16"/>
    <col min="7687" max="7687" width="10.4166666666667" style="16" customWidth="1"/>
    <col min="7688" max="7936" width="7.41666666666667" style="16"/>
    <col min="7937" max="7937" width="4.5" style="16" customWidth="1"/>
    <col min="7938" max="7938" width="20.75" style="16" customWidth="1"/>
    <col min="7939" max="7939" width="6.33333333333333" style="16" customWidth="1"/>
    <col min="7940" max="7940" width="13.25" style="16" customWidth="1"/>
    <col min="7941" max="7941" width="32.0833333333333" style="16" customWidth="1"/>
    <col min="7942" max="7942" width="7.41666666666667" style="16"/>
    <col min="7943" max="7943" width="10.4166666666667" style="16" customWidth="1"/>
    <col min="7944" max="8192" width="7.41666666666667" style="16"/>
    <col min="8193" max="8193" width="4.5" style="16" customWidth="1"/>
    <col min="8194" max="8194" width="20.75" style="16" customWidth="1"/>
    <col min="8195" max="8195" width="6.33333333333333" style="16" customWidth="1"/>
    <col min="8196" max="8196" width="13.25" style="16" customWidth="1"/>
    <col min="8197" max="8197" width="32.0833333333333" style="16" customWidth="1"/>
    <col min="8198" max="8198" width="7.41666666666667" style="16"/>
    <col min="8199" max="8199" width="10.4166666666667" style="16" customWidth="1"/>
    <col min="8200" max="8448" width="7.41666666666667" style="16"/>
    <col min="8449" max="8449" width="4.5" style="16" customWidth="1"/>
    <col min="8450" max="8450" width="20.75" style="16" customWidth="1"/>
    <col min="8451" max="8451" width="6.33333333333333" style="16" customWidth="1"/>
    <col min="8452" max="8452" width="13.25" style="16" customWidth="1"/>
    <col min="8453" max="8453" width="32.0833333333333" style="16" customWidth="1"/>
    <col min="8454" max="8454" width="7.41666666666667" style="16"/>
    <col min="8455" max="8455" width="10.4166666666667" style="16" customWidth="1"/>
    <col min="8456" max="8704" width="7.41666666666667" style="16"/>
    <col min="8705" max="8705" width="4.5" style="16" customWidth="1"/>
    <col min="8706" max="8706" width="20.75" style="16" customWidth="1"/>
    <col min="8707" max="8707" width="6.33333333333333" style="16" customWidth="1"/>
    <col min="8708" max="8708" width="13.25" style="16" customWidth="1"/>
    <col min="8709" max="8709" width="32.0833333333333" style="16" customWidth="1"/>
    <col min="8710" max="8710" width="7.41666666666667" style="16"/>
    <col min="8711" max="8711" width="10.4166666666667" style="16" customWidth="1"/>
    <col min="8712" max="8960" width="7.41666666666667" style="16"/>
    <col min="8961" max="8961" width="4.5" style="16" customWidth="1"/>
    <col min="8962" max="8962" width="20.75" style="16" customWidth="1"/>
    <col min="8963" max="8963" width="6.33333333333333" style="16" customWidth="1"/>
    <col min="8964" max="8964" width="13.25" style="16" customWidth="1"/>
    <col min="8965" max="8965" width="32.0833333333333" style="16" customWidth="1"/>
    <col min="8966" max="8966" width="7.41666666666667" style="16"/>
    <col min="8967" max="8967" width="10.4166666666667" style="16" customWidth="1"/>
    <col min="8968" max="9216" width="7.41666666666667" style="16"/>
    <col min="9217" max="9217" width="4.5" style="16" customWidth="1"/>
    <col min="9218" max="9218" width="20.75" style="16" customWidth="1"/>
    <col min="9219" max="9219" width="6.33333333333333" style="16" customWidth="1"/>
    <col min="9220" max="9220" width="13.25" style="16" customWidth="1"/>
    <col min="9221" max="9221" width="32.0833333333333" style="16" customWidth="1"/>
    <col min="9222" max="9222" width="7.41666666666667" style="16"/>
    <col min="9223" max="9223" width="10.4166666666667" style="16" customWidth="1"/>
    <col min="9224" max="9472" width="7.41666666666667" style="16"/>
    <col min="9473" max="9473" width="4.5" style="16" customWidth="1"/>
    <col min="9474" max="9474" width="20.75" style="16" customWidth="1"/>
    <col min="9475" max="9475" width="6.33333333333333" style="16" customWidth="1"/>
    <col min="9476" max="9476" width="13.25" style="16" customWidth="1"/>
    <col min="9477" max="9477" width="32.0833333333333" style="16" customWidth="1"/>
    <col min="9478" max="9478" width="7.41666666666667" style="16"/>
    <col min="9479" max="9479" width="10.4166666666667" style="16" customWidth="1"/>
    <col min="9480" max="9728" width="7.41666666666667" style="16"/>
    <col min="9729" max="9729" width="4.5" style="16" customWidth="1"/>
    <col min="9730" max="9730" width="20.75" style="16" customWidth="1"/>
    <col min="9731" max="9731" width="6.33333333333333" style="16" customWidth="1"/>
    <col min="9732" max="9732" width="13.25" style="16" customWidth="1"/>
    <col min="9733" max="9733" width="32.0833333333333" style="16" customWidth="1"/>
    <col min="9734" max="9734" width="7.41666666666667" style="16"/>
    <col min="9735" max="9735" width="10.4166666666667" style="16" customWidth="1"/>
    <col min="9736" max="9984" width="7.41666666666667" style="16"/>
    <col min="9985" max="9985" width="4.5" style="16" customWidth="1"/>
    <col min="9986" max="9986" width="20.75" style="16" customWidth="1"/>
    <col min="9987" max="9987" width="6.33333333333333" style="16" customWidth="1"/>
    <col min="9988" max="9988" width="13.25" style="16" customWidth="1"/>
    <col min="9989" max="9989" width="32.0833333333333" style="16" customWidth="1"/>
    <col min="9990" max="9990" width="7.41666666666667" style="16"/>
    <col min="9991" max="9991" width="10.4166666666667" style="16" customWidth="1"/>
    <col min="9992" max="10240" width="7.41666666666667" style="16"/>
    <col min="10241" max="10241" width="4.5" style="16" customWidth="1"/>
    <col min="10242" max="10242" width="20.75" style="16" customWidth="1"/>
    <col min="10243" max="10243" width="6.33333333333333" style="16" customWidth="1"/>
    <col min="10244" max="10244" width="13.25" style="16" customWidth="1"/>
    <col min="10245" max="10245" width="32.0833333333333" style="16" customWidth="1"/>
    <col min="10246" max="10246" width="7.41666666666667" style="16"/>
    <col min="10247" max="10247" width="10.4166666666667" style="16" customWidth="1"/>
    <col min="10248" max="10496" width="7.41666666666667" style="16"/>
    <col min="10497" max="10497" width="4.5" style="16" customWidth="1"/>
    <col min="10498" max="10498" width="20.75" style="16" customWidth="1"/>
    <col min="10499" max="10499" width="6.33333333333333" style="16" customWidth="1"/>
    <col min="10500" max="10500" width="13.25" style="16" customWidth="1"/>
    <col min="10501" max="10501" width="32.0833333333333" style="16" customWidth="1"/>
    <col min="10502" max="10502" width="7.41666666666667" style="16"/>
    <col min="10503" max="10503" width="10.4166666666667" style="16" customWidth="1"/>
    <col min="10504" max="10752" width="7.41666666666667" style="16"/>
    <col min="10753" max="10753" width="4.5" style="16" customWidth="1"/>
    <col min="10754" max="10754" width="20.75" style="16" customWidth="1"/>
    <col min="10755" max="10755" width="6.33333333333333" style="16" customWidth="1"/>
    <col min="10756" max="10756" width="13.25" style="16" customWidth="1"/>
    <col min="10757" max="10757" width="32.0833333333333" style="16" customWidth="1"/>
    <col min="10758" max="10758" width="7.41666666666667" style="16"/>
    <col min="10759" max="10759" width="10.4166666666667" style="16" customWidth="1"/>
    <col min="10760" max="11008" width="7.41666666666667" style="16"/>
    <col min="11009" max="11009" width="4.5" style="16" customWidth="1"/>
    <col min="11010" max="11010" width="20.75" style="16" customWidth="1"/>
    <col min="11011" max="11011" width="6.33333333333333" style="16" customWidth="1"/>
    <col min="11012" max="11012" width="13.25" style="16" customWidth="1"/>
    <col min="11013" max="11013" width="32.0833333333333" style="16" customWidth="1"/>
    <col min="11014" max="11014" width="7.41666666666667" style="16"/>
    <col min="11015" max="11015" width="10.4166666666667" style="16" customWidth="1"/>
    <col min="11016" max="11264" width="7.41666666666667" style="16"/>
    <col min="11265" max="11265" width="4.5" style="16" customWidth="1"/>
    <col min="11266" max="11266" width="20.75" style="16" customWidth="1"/>
    <col min="11267" max="11267" width="6.33333333333333" style="16" customWidth="1"/>
    <col min="11268" max="11268" width="13.25" style="16" customWidth="1"/>
    <col min="11269" max="11269" width="32.0833333333333" style="16" customWidth="1"/>
    <col min="11270" max="11270" width="7.41666666666667" style="16"/>
    <col min="11271" max="11271" width="10.4166666666667" style="16" customWidth="1"/>
    <col min="11272" max="11520" width="7.41666666666667" style="16"/>
    <col min="11521" max="11521" width="4.5" style="16" customWidth="1"/>
    <col min="11522" max="11522" width="20.75" style="16" customWidth="1"/>
    <col min="11523" max="11523" width="6.33333333333333" style="16" customWidth="1"/>
    <col min="11524" max="11524" width="13.25" style="16" customWidth="1"/>
    <col min="11525" max="11525" width="32.0833333333333" style="16" customWidth="1"/>
    <col min="11526" max="11526" width="7.41666666666667" style="16"/>
    <col min="11527" max="11527" width="10.4166666666667" style="16" customWidth="1"/>
    <col min="11528" max="11776" width="7.41666666666667" style="16"/>
    <col min="11777" max="11777" width="4.5" style="16" customWidth="1"/>
    <col min="11778" max="11778" width="20.75" style="16" customWidth="1"/>
    <col min="11779" max="11779" width="6.33333333333333" style="16" customWidth="1"/>
    <col min="11780" max="11780" width="13.25" style="16" customWidth="1"/>
    <col min="11781" max="11781" width="32.0833333333333" style="16" customWidth="1"/>
    <col min="11782" max="11782" width="7.41666666666667" style="16"/>
    <col min="11783" max="11783" width="10.4166666666667" style="16" customWidth="1"/>
    <col min="11784" max="12032" width="7.41666666666667" style="16"/>
    <col min="12033" max="12033" width="4.5" style="16" customWidth="1"/>
    <col min="12034" max="12034" width="20.75" style="16" customWidth="1"/>
    <col min="12035" max="12035" width="6.33333333333333" style="16" customWidth="1"/>
    <col min="12036" max="12036" width="13.25" style="16" customWidth="1"/>
    <col min="12037" max="12037" width="32.0833333333333" style="16" customWidth="1"/>
    <col min="12038" max="12038" width="7.41666666666667" style="16"/>
    <col min="12039" max="12039" width="10.4166666666667" style="16" customWidth="1"/>
    <col min="12040" max="12288" width="7.41666666666667" style="16"/>
    <col min="12289" max="12289" width="4.5" style="16" customWidth="1"/>
    <col min="12290" max="12290" width="20.75" style="16" customWidth="1"/>
    <col min="12291" max="12291" width="6.33333333333333" style="16" customWidth="1"/>
    <col min="12292" max="12292" width="13.25" style="16" customWidth="1"/>
    <col min="12293" max="12293" width="32.0833333333333" style="16" customWidth="1"/>
    <col min="12294" max="12294" width="7.41666666666667" style="16"/>
    <col min="12295" max="12295" width="10.4166666666667" style="16" customWidth="1"/>
    <col min="12296" max="12544" width="7.41666666666667" style="16"/>
    <col min="12545" max="12545" width="4.5" style="16" customWidth="1"/>
    <col min="12546" max="12546" width="20.75" style="16" customWidth="1"/>
    <col min="12547" max="12547" width="6.33333333333333" style="16" customWidth="1"/>
    <col min="12548" max="12548" width="13.25" style="16" customWidth="1"/>
    <col min="12549" max="12549" width="32.0833333333333" style="16" customWidth="1"/>
    <col min="12550" max="12550" width="7.41666666666667" style="16"/>
    <col min="12551" max="12551" width="10.4166666666667" style="16" customWidth="1"/>
    <col min="12552" max="12800" width="7.41666666666667" style="16"/>
    <col min="12801" max="12801" width="4.5" style="16" customWidth="1"/>
    <col min="12802" max="12802" width="20.75" style="16" customWidth="1"/>
    <col min="12803" max="12803" width="6.33333333333333" style="16" customWidth="1"/>
    <col min="12804" max="12804" width="13.25" style="16" customWidth="1"/>
    <col min="12805" max="12805" width="32.0833333333333" style="16" customWidth="1"/>
    <col min="12806" max="12806" width="7.41666666666667" style="16"/>
    <col min="12807" max="12807" width="10.4166666666667" style="16" customWidth="1"/>
    <col min="12808" max="13056" width="7.41666666666667" style="16"/>
    <col min="13057" max="13057" width="4.5" style="16" customWidth="1"/>
    <col min="13058" max="13058" width="20.75" style="16" customWidth="1"/>
    <col min="13059" max="13059" width="6.33333333333333" style="16" customWidth="1"/>
    <col min="13060" max="13060" width="13.25" style="16" customWidth="1"/>
    <col min="13061" max="13061" width="32.0833333333333" style="16" customWidth="1"/>
    <col min="13062" max="13062" width="7.41666666666667" style="16"/>
    <col min="13063" max="13063" width="10.4166666666667" style="16" customWidth="1"/>
    <col min="13064" max="13312" width="7.41666666666667" style="16"/>
    <col min="13313" max="13313" width="4.5" style="16" customWidth="1"/>
    <col min="13314" max="13314" width="20.75" style="16" customWidth="1"/>
    <col min="13315" max="13315" width="6.33333333333333" style="16" customWidth="1"/>
    <col min="13316" max="13316" width="13.25" style="16" customWidth="1"/>
    <col min="13317" max="13317" width="32.0833333333333" style="16" customWidth="1"/>
    <col min="13318" max="13318" width="7.41666666666667" style="16"/>
    <col min="13319" max="13319" width="10.4166666666667" style="16" customWidth="1"/>
    <col min="13320" max="13568" width="7.41666666666667" style="16"/>
    <col min="13569" max="13569" width="4.5" style="16" customWidth="1"/>
    <col min="13570" max="13570" width="20.75" style="16" customWidth="1"/>
    <col min="13571" max="13571" width="6.33333333333333" style="16" customWidth="1"/>
    <col min="13572" max="13572" width="13.25" style="16" customWidth="1"/>
    <col min="13573" max="13573" width="32.0833333333333" style="16" customWidth="1"/>
    <col min="13574" max="13574" width="7.41666666666667" style="16"/>
    <col min="13575" max="13575" width="10.4166666666667" style="16" customWidth="1"/>
    <col min="13576" max="13824" width="7.41666666666667" style="16"/>
    <col min="13825" max="13825" width="4.5" style="16" customWidth="1"/>
    <col min="13826" max="13826" width="20.75" style="16" customWidth="1"/>
    <col min="13827" max="13827" width="6.33333333333333" style="16" customWidth="1"/>
    <col min="13828" max="13828" width="13.25" style="16" customWidth="1"/>
    <col min="13829" max="13829" width="32.0833333333333" style="16" customWidth="1"/>
    <col min="13830" max="13830" width="7.41666666666667" style="16"/>
    <col min="13831" max="13831" width="10.4166666666667" style="16" customWidth="1"/>
    <col min="13832" max="14080" width="7.41666666666667" style="16"/>
    <col min="14081" max="14081" width="4.5" style="16" customWidth="1"/>
    <col min="14082" max="14082" width="20.75" style="16" customWidth="1"/>
    <col min="14083" max="14083" width="6.33333333333333" style="16" customWidth="1"/>
    <col min="14084" max="14084" width="13.25" style="16" customWidth="1"/>
    <col min="14085" max="14085" width="32.0833333333333" style="16" customWidth="1"/>
    <col min="14086" max="14086" width="7.41666666666667" style="16"/>
    <col min="14087" max="14087" width="10.4166666666667" style="16" customWidth="1"/>
    <col min="14088" max="14336" width="7.41666666666667" style="16"/>
    <col min="14337" max="14337" width="4.5" style="16" customWidth="1"/>
    <col min="14338" max="14338" width="20.75" style="16" customWidth="1"/>
    <col min="14339" max="14339" width="6.33333333333333" style="16" customWidth="1"/>
    <col min="14340" max="14340" width="13.25" style="16" customWidth="1"/>
    <col min="14341" max="14341" width="32.0833333333333" style="16" customWidth="1"/>
    <col min="14342" max="14342" width="7.41666666666667" style="16"/>
    <col min="14343" max="14343" width="10.4166666666667" style="16" customWidth="1"/>
    <col min="14344" max="14592" width="7.41666666666667" style="16"/>
    <col min="14593" max="14593" width="4.5" style="16" customWidth="1"/>
    <col min="14594" max="14594" width="20.75" style="16" customWidth="1"/>
    <col min="14595" max="14595" width="6.33333333333333" style="16" customWidth="1"/>
    <col min="14596" max="14596" width="13.25" style="16" customWidth="1"/>
    <col min="14597" max="14597" width="32.0833333333333" style="16" customWidth="1"/>
    <col min="14598" max="14598" width="7.41666666666667" style="16"/>
    <col min="14599" max="14599" width="10.4166666666667" style="16" customWidth="1"/>
    <col min="14600" max="14848" width="7.41666666666667" style="16"/>
    <col min="14849" max="14849" width="4.5" style="16" customWidth="1"/>
    <col min="14850" max="14850" width="20.75" style="16" customWidth="1"/>
    <col min="14851" max="14851" width="6.33333333333333" style="16" customWidth="1"/>
    <col min="14852" max="14852" width="13.25" style="16" customWidth="1"/>
    <col min="14853" max="14853" width="32.0833333333333" style="16" customWidth="1"/>
    <col min="14854" max="14854" width="7.41666666666667" style="16"/>
    <col min="14855" max="14855" width="10.4166666666667" style="16" customWidth="1"/>
    <col min="14856" max="15104" width="7.41666666666667" style="16"/>
    <col min="15105" max="15105" width="4.5" style="16" customWidth="1"/>
    <col min="15106" max="15106" width="20.75" style="16" customWidth="1"/>
    <col min="15107" max="15107" width="6.33333333333333" style="16" customWidth="1"/>
    <col min="15108" max="15108" width="13.25" style="16" customWidth="1"/>
    <col min="15109" max="15109" width="32.0833333333333" style="16" customWidth="1"/>
    <col min="15110" max="15110" width="7.41666666666667" style="16"/>
    <col min="15111" max="15111" width="10.4166666666667" style="16" customWidth="1"/>
    <col min="15112" max="15360" width="7.41666666666667" style="16"/>
    <col min="15361" max="15361" width="4.5" style="16" customWidth="1"/>
    <col min="15362" max="15362" width="20.75" style="16" customWidth="1"/>
    <col min="15363" max="15363" width="6.33333333333333" style="16" customWidth="1"/>
    <col min="15364" max="15364" width="13.25" style="16" customWidth="1"/>
    <col min="15365" max="15365" width="32.0833333333333" style="16" customWidth="1"/>
    <col min="15366" max="15366" width="7.41666666666667" style="16"/>
    <col min="15367" max="15367" width="10.4166666666667" style="16" customWidth="1"/>
    <col min="15368" max="15616" width="7.41666666666667" style="16"/>
    <col min="15617" max="15617" width="4.5" style="16" customWidth="1"/>
    <col min="15618" max="15618" width="20.75" style="16" customWidth="1"/>
    <col min="15619" max="15619" width="6.33333333333333" style="16" customWidth="1"/>
    <col min="15620" max="15620" width="13.25" style="16" customWidth="1"/>
    <col min="15621" max="15621" width="32.0833333333333" style="16" customWidth="1"/>
    <col min="15622" max="15622" width="7.41666666666667" style="16"/>
    <col min="15623" max="15623" width="10.4166666666667" style="16" customWidth="1"/>
    <col min="15624" max="15872" width="7.41666666666667" style="16"/>
    <col min="15873" max="15873" width="4.5" style="16" customWidth="1"/>
    <col min="15874" max="15874" width="20.75" style="16" customWidth="1"/>
    <col min="15875" max="15875" width="6.33333333333333" style="16" customWidth="1"/>
    <col min="15876" max="15876" width="13.25" style="16" customWidth="1"/>
    <col min="15877" max="15877" width="32.0833333333333" style="16" customWidth="1"/>
    <col min="15878" max="15878" width="7.41666666666667" style="16"/>
    <col min="15879" max="15879" width="10.4166666666667" style="16" customWidth="1"/>
    <col min="15880" max="16128" width="7.41666666666667" style="16"/>
    <col min="16129" max="16129" width="4.5" style="16" customWidth="1"/>
    <col min="16130" max="16130" width="20.75" style="16" customWidth="1"/>
    <col min="16131" max="16131" width="6.33333333333333" style="16" customWidth="1"/>
    <col min="16132" max="16132" width="13.25" style="16" customWidth="1"/>
    <col min="16133" max="16133" width="32.0833333333333" style="16" customWidth="1"/>
    <col min="16134" max="16134" width="7.41666666666667" style="16"/>
    <col min="16135" max="16135" width="10.4166666666667" style="16" customWidth="1"/>
    <col min="16136" max="16384" width="7.41666666666667" style="16"/>
  </cols>
  <sheetData>
    <row r="1" ht="44.15" customHeight="1" spans="1:5">
      <c r="A1" s="19" t="s">
        <v>342</v>
      </c>
      <c r="B1" s="19"/>
      <c r="C1" s="19"/>
      <c r="D1" s="20"/>
      <c r="E1" s="19"/>
    </row>
    <row r="2" s="1" customFormat="1" ht="14" spans="1:5">
      <c r="A2" s="6" t="s">
        <v>1</v>
      </c>
      <c r="B2" s="6" t="s">
        <v>2</v>
      </c>
      <c r="C2" s="21" t="s">
        <v>343</v>
      </c>
      <c r="D2" s="22"/>
      <c r="E2" s="23"/>
    </row>
    <row r="3" s="1" customFormat="1" ht="14" spans="1:5">
      <c r="A3" s="6"/>
      <c r="B3" s="6"/>
      <c r="C3" s="24"/>
      <c r="D3" s="25"/>
      <c r="E3" s="26"/>
    </row>
    <row r="4" s="1" customFormat="1" ht="28" spans="1:5">
      <c r="A4" s="6"/>
      <c r="B4" s="6"/>
      <c r="C4" s="6" t="s">
        <v>21</v>
      </c>
      <c r="D4" s="27" t="s">
        <v>22</v>
      </c>
      <c r="E4" s="6" t="s">
        <v>23</v>
      </c>
    </row>
    <row r="5" s="1" customFormat="1" ht="76" customHeight="1" spans="1:5">
      <c r="A5" s="7">
        <v>1</v>
      </c>
      <c r="B5" s="8" t="s">
        <v>307</v>
      </c>
      <c r="C5" s="9">
        <f>VLOOKUP(B5,'2023年度会计师事务所从事证券服务业务基本信息'!B:AB,9,0)</f>
        <v>453</v>
      </c>
      <c r="D5" s="10">
        <f>VLOOKUP(B5,'2023年度会计师事务所从事证券服务业务基本信息'!B:AB,10,0)</f>
        <v>912.5412039981</v>
      </c>
      <c r="E5" s="10" t="str">
        <f>VLOOKUP(B5,'2023年度会计师事务所从事证券服务业务基本信息'!B:AB,11,0)</f>
        <v>制造业（205），信息传输、软件和信息技术服务业（93），租赁和商务服务业（29），批发和零售业（28），科学研究和技术服务业（27）</v>
      </c>
    </row>
    <row r="6" s="1" customFormat="1" ht="83" customHeight="1" spans="1:5">
      <c r="A6" s="7">
        <v>2</v>
      </c>
      <c r="B6" s="8" t="s">
        <v>303</v>
      </c>
      <c r="C6" s="9">
        <f>VLOOKUP(B6,'2023年度会计师事务所从事证券服务业务基本信息'!B:AB,9,0)</f>
        <v>363</v>
      </c>
      <c r="D6" s="10">
        <f>VLOOKUP(B6,'2023年度会计师事务所从事证券服务业务基本信息'!B:AB,10,0)</f>
        <v>1246.1715471142</v>
      </c>
      <c r="E6" s="10" t="str">
        <f>VLOOKUP(B6,'2023年度会计师事务所从事证券服务业务基本信息'!B:AB,11,0)</f>
        <v>制造业（161），信息传输、软件和信息技术服务业（91），租赁和商务服务业（26），科学研究和技术服务业（20），建筑业（12），批发和零售业（12）</v>
      </c>
    </row>
    <row r="7" s="1" customFormat="1" ht="78" customHeight="1" spans="1:5">
      <c r="A7" s="7">
        <v>3</v>
      </c>
      <c r="B7" s="8" t="s">
        <v>81</v>
      </c>
      <c r="C7" s="9">
        <f>VLOOKUP(B7,'2023年度会计师事务所从事证券服务业务基本信息'!B:AB,9,0)</f>
        <v>362</v>
      </c>
      <c r="D7" s="10">
        <f>VLOOKUP(B7,'2023年度会计师事务所从事证券服务业务基本信息'!B:AB,10,0)</f>
        <v>2355.06</v>
      </c>
      <c r="E7" s="10" t="str">
        <f>VLOOKUP(B7,'2023年度会计师事务所从事证券服务业务基本信息'!B:AB,11,0)</f>
        <v>制造业（199），信息传输、软件和信息技术服务业（76），批发和零售业（16），科学研究和技术服务业（13），水利、环境和公共设施管理业（10），租赁和商务服务业（10）</v>
      </c>
    </row>
    <row r="8" s="1" customFormat="1" ht="73" customHeight="1" spans="1:5">
      <c r="A8" s="7">
        <v>4</v>
      </c>
      <c r="B8" s="8" t="s">
        <v>140</v>
      </c>
      <c r="C8" s="9">
        <f>VLOOKUP(B8,'2023年度会计师事务所从事证券服务业务基本信息'!B:AB,9,0)</f>
        <v>320</v>
      </c>
      <c r="D8" s="10">
        <f>VLOOKUP(B8,'2023年度会计师事务所从事证券服务业务基本信息'!B:AB,10,0)</f>
        <v>1883.0198387248</v>
      </c>
      <c r="E8" s="10" t="str">
        <f>VLOOKUP(B8,'2023年度会计师事务所从事证券服务业务基本信息'!B:AB,11,0)</f>
        <v>制造业（184），信息传输、软件和信息技术服务业（51），科学研究和技术服务业（18），租赁和商务服务业（17），金融业（8），批发和零售业（8）</v>
      </c>
    </row>
    <row r="9" s="1" customFormat="1" ht="71" customHeight="1" spans="1:5">
      <c r="A9" s="7">
        <v>5</v>
      </c>
      <c r="B9" s="8" t="s">
        <v>86</v>
      </c>
      <c r="C9" s="9">
        <f>VLOOKUP(B9,'2023年度会计师事务所从事证券服务业务基本信息'!B:AB,9,0)</f>
        <v>293</v>
      </c>
      <c r="D9" s="10">
        <f>VLOOKUP(B9,'2023年度会计师事务所从事证券服务业务基本信息'!B:AB,10,0)</f>
        <v>869.6710693746</v>
      </c>
      <c r="E9" s="10" t="str">
        <f>VLOOKUP(B9,'2023年度会计师事务所从事证券服务业务基本信息'!B:AB,11,0)</f>
        <v>制造业（154），信息传输、软件和信息技术服务业（58），科学研究和技术服务业（21），批发和零售业（10），租赁和商务服务业（9）</v>
      </c>
    </row>
    <row r="10" s="1" customFormat="1" ht="78" customHeight="1" spans="1:5">
      <c r="A10" s="7">
        <v>6</v>
      </c>
      <c r="B10" s="8" t="s">
        <v>226</v>
      </c>
      <c r="C10" s="9">
        <f>VLOOKUP(B10,'2023年度会计师事务所从事证券服务业务基本信息'!B:AB,9,0)</f>
        <v>284</v>
      </c>
      <c r="D10" s="10">
        <f>VLOOKUP(B10,'2023年度会计师事务所从事证券服务业务基本信息'!B:AB,10,0)</f>
        <v>1495.3548079178</v>
      </c>
      <c r="E10" s="10" t="str">
        <f>VLOOKUP(B10,'2023年度会计师事务所从事证券服务业务基本信息'!B:AB,11,0)</f>
        <v>制造业（185），信息传输、软件和信息技术服务业（38），科学研究和技术服务业（11），批发和零售业（11），租赁和商务服务业（10）</v>
      </c>
    </row>
    <row r="11" s="1" customFormat="1" ht="69" customHeight="1" spans="1:5">
      <c r="A11" s="7">
        <v>7</v>
      </c>
      <c r="B11" s="8" t="s">
        <v>164</v>
      </c>
      <c r="C11" s="9">
        <f>VLOOKUP(B11,'2023年度会计师事务所从事证券服务业务基本信息'!B:AB,9,0)</f>
        <v>225</v>
      </c>
      <c r="D11" s="10">
        <f>VLOOKUP(B11,'2023年度会计师事务所从事证券服务业务基本信息'!B:AB,10,0)</f>
        <v>1109.5880318851</v>
      </c>
      <c r="E11" s="10" t="str">
        <f>VLOOKUP(B11,'2023年度会计师事务所从事证券服务业务基本信息'!B:AB,11,0)</f>
        <v>制造业（152），信息传输、软件和信息技术服务业（30），科学研究和技术服务业（10），电力、热力、燃气及水生产和供应业（5），批发和零售业（5）</v>
      </c>
    </row>
    <row r="12" s="1" customFormat="1" ht="77" customHeight="1" spans="1:5">
      <c r="A12" s="7">
        <v>8</v>
      </c>
      <c r="B12" s="8" t="s">
        <v>294</v>
      </c>
      <c r="C12" s="9">
        <f>VLOOKUP(B12,'2023年度会计师事务所从事证券服务业务基本信息'!B:AB,9,0)</f>
        <v>217</v>
      </c>
      <c r="D12" s="10">
        <f>VLOOKUP(B12,'2023年度会计师事务所从事证券服务业务基本信息'!B:AB,10,0)</f>
        <v>1594.2372804596</v>
      </c>
      <c r="E12" s="10" t="str">
        <f>VLOOKUP(B12,'2023年度会计师事务所从事证券服务业务基本信息'!B:AB,11,0)</f>
        <v>制造业（119），信息传输、软件和信息技术服务业（31），建筑业（9），科学研究和技术服务业（9），批发和零售业（8），租赁和商务服务业（8）</v>
      </c>
    </row>
    <row r="13" s="1" customFormat="1" ht="73" customHeight="1" spans="1:5">
      <c r="A13" s="7">
        <v>9</v>
      </c>
      <c r="B13" s="8" t="s">
        <v>290</v>
      </c>
      <c r="C13" s="9">
        <f>VLOOKUP(B13,'2023年度会计师事务所从事证券服务业务基本信息'!B:AB,9,0)</f>
        <v>179</v>
      </c>
      <c r="D13" s="10">
        <f>VLOOKUP(B13,'2023年度会计师事务所从事证券服务业务基本信息'!B:AB,10,0)</f>
        <v>345.5100842946</v>
      </c>
      <c r="E13" s="10" t="str">
        <f>VLOOKUP(B13,'2023年度会计师事务所从事证券服务业务基本信息'!B:AB,11,0)</f>
        <v>制造业（92），信息传输、软件和信息技术服务业（34），科学研究和技术服务业（13），租赁和商务服务业（8），批发和零售业（7）</v>
      </c>
    </row>
    <row r="14" s="1" customFormat="1" ht="71" customHeight="1" spans="1:5">
      <c r="A14" s="7">
        <v>10</v>
      </c>
      <c r="B14" s="8" t="s">
        <v>250</v>
      </c>
      <c r="C14" s="9">
        <f>VLOOKUP(B14,'2023年度会计师事务所从事证券服务业务基本信息'!B:AB,9,0)</f>
        <v>178</v>
      </c>
      <c r="D14" s="10">
        <f>VLOOKUP(B14,'2023年度会计师事务所从事证券服务业务基本信息'!B:AB,10,0)</f>
        <v>1614.9954767301</v>
      </c>
      <c r="E14" s="10" t="str">
        <f>VLOOKUP(B14,'2023年度会计师事务所从事证券服务业务基本信息'!B:AB,11,0)</f>
        <v>制造业（102），信息传输、软件和信息技术服务业（24），租赁和商务服务业（9），水利、环境和公共设施管理业（6），科学研究和技术服务业（6）</v>
      </c>
    </row>
    <row r="15" s="1" customFormat="1" ht="76" customHeight="1" spans="1:5">
      <c r="A15" s="7">
        <v>11</v>
      </c>
      <c r="B15" s="8" t="s">
        <v>299</v>
      </c>
      <c r="C15" s="9">
        <f>VLOOKUP(B15,'2023年度会计师事务所从事证券服务业务基本信息'!B:AB,9,0)</f>
        <v>167</v>
      </c>
      <c r="D15" s="10">
        <f>VLOOKUP(B15,'2023年度会计师事务所从事证券服务业务基本信息'!B:AB,10,0)</f>
        <v>339.5002488208</v>
      </c>
      <c r="E15" s="10" t="str">
        <f>VLOOKUP(B15,'2023年度会计师事务所从事证券服务业务基本信息'!B:AB,11,0)</f>
        <v>制造业（89），信息传输、软件和信息技术服务业（34），科学研究和技术服务业（9），租赁和商务服务业（6），交通运输、仓储和邮政业（5）</v>
      </c>
    </row>
    <row r="16" s="1" customFormat="1" ht="74" customHeight="1" spans="1:5">
      <c r="A16" s="7">
        <v>12</v>
      </c>
      <c r="B16" s="8" t="s">
        <v>268</v>
      </c>
      <c r="C16" s="9">
        <f>VLOOKUP(B16,'2023年度会计师事务所从事证券服务业务基本信息'!B:AB,9,0)</f>
        <v>163</v>
      </c>
      <c r="D16" s="10">
        <f>VLOOKUP(B16,'2023年度会计师事务所从事证券服务业务基本信息'!B:AB,10,0)</f>
        <v>1481.0530145542</v>
      </c>
      <c r="E16" s="10" t="str">
        <f>VLOOKUP(B16,'2023年度会计师事务所从事证券服务业务基本信息'!B:AB,11,0)</f>
        <v>制造业（97），信息传输、软件和信息技术服务业（24），科学研究和技术服务业（7），金融业（5），批发和零售业（5），文化、体育和娱乐业（5）</v>
      </c>
    </row>
    <row r="17" s="1" customFormat="1" ht="57" customHeight="1" spans="1:5">
      <c r="A17" s="7">
        <v>13</v>
      </c>
      <c r="B17" s="8" t="s">
        <v>273</v>
      </c>
      <c r="C17" s="9">
        <f>VLOOKUP(B17,'2023年度会计师事务所从事证券服务业务基本信息'!B:AB,9,0)</f>
        <v>153</v>
      </c>
      <c r="D17" s="10">
        <f>VLOOKUP(B17,'2023年度会计师事务所从事证券服务业务基本信息'!B:AB,10,0)</f>
        <v>733.9067180146</v>
      </c>
      <c r="E17" s="10" t="str">
        <f>VLOOKUP(B17,'2023年度会计师事务所从事证券服务业务基本信息'!B:AB,11,0)</f>
        <v>制造业（92），信息传输、软件和信息技术服务业（30），租赁和商务服务业（7），科学研究和技术服务业（5），建筑业（4）</v>
      </c>
    </row>
    <row r="18" s="1" customFormat="1" ht="78" customHeight="1" spans="1:5">
      <c r="A18" s="7">
        <v>14</v>
      </c>
      <c r="B18" s="8" t="s">
        <v>68</v>
      </c>
      <c r="C18" s="9">
        <f>VLOOKUP(B18,'2023年度会计师事务所从事证券服务业务基本信息'!B:AB,9,0)</f>
        <v>150</v>
      </c>
      <c r="D18" s="10">
        <f>VLOOKUP(B18,'2023年度会计师事务所从事证券服务业务基本信息'!B:AB,10,0)</f>
        <v>278.4643199727</v>
      </c>
      <c r="E18" s="10" t="str">
        <f>VLOOKUP(B18,'2023年度会计师事务所从事证券服务业务基本信息'!B:AB,11,0)</f>
        <v>制造业（65），信息传输、软件和信息技术服务业（33），批发和零售业（13），租赁和商务服务业（6），建筑业（5），科学研究和技术服务业（5）</v>
      </c>
    </row>
    <row r="19" s="1" customFormat="1" ht="74" customHeight="1" spans="1:5">
      <c r="A19" s="7">
        <v>15</v>
      </c>
      <c r="B19" s="8" t="s">
        <v>178</v>
      </c>
      <c r="C19" s="9">
        <f>VLOOKUP(B19,'2023年度会计师事务所从事证券服务业务基本信息'!B:AB,9,0)</f>
        <v>142</v>
      </c>
      <c r="D19" s="10">
        <f>VLOOKUP(B19,'2023年度会计师事务所从事证券服务业务基本信息'!B:AB,10,0)</f>
        <v>402.9527004169</v>
      </c>
      <c r="E19" s="10" t="str">
        <f>VLOOKUP(B19,'2023年度会计师事务所从事证券服务业务基本信息'!B:AB,11,0)</f>
        <v>制造业（78），信息传输、软件和信息技术服务业（22），租赁和商务服务业（9），批发和零售业（7），科学研究和技术服务业（5）</v>
      </c>
    </row>
    <row r="20" s="1" customFormat="1" ht="65" customHeight="1" spans="1:5">
      <c r="A20" s="7">
        <v>16</v>
      </c>
      <c r="B20" s="8" t="s">
        <v>235</v>
      </c>
      <c r="C20" s="9">
        <f>VLOOKUP(B20,'2023年度会计师事务所从事证券服务业务基本信息'!B:AB,9,0)</f>
        <v>125</v>
      </c>
      <c r="D20" s="10">
        <f>VLOOKUP(B20,'2023年度会计师事务所从事证券服务业务基本信息'!B:AB,10,0)</f>
        <v>1544.142392587</v>
      </c>
      <c r="E20" s="10" t="str">
        <f>VLOOKUP(B20,'2023年度会计师事务所从事证券服务业务基本信息'!B:AB,11,0)</f>
        <v>制造业（73），信息传输、软件和信息技术服务业（16），批发和零售业（7），科学研究和技术服务业（6），金融业（5）</v>
      </c>
    </row>
    <row r="21" s="1" customFormat="1" ht="81" customHeight="1" spans="1:5">
      <c r="A21" s="7">
        <v>17</v>
      </c>
      <c r="B21" s="8" t="s">
        <v>145</v>
      </c>
      <c r="C21" s="9">
        <f>VLOOKUP(B21,'2023年度会计师事务所从事证券服务业务基本信息'!B:AB,9,0)</f>
        <v>119</v>
      </c>
      <c r="D21" s="10">
        <f>VLOOKUP(B21,'2023年度会计师事务所从事证券服务业务基本信息'!B:AB,10,0)</f>
        <v>292.4316866414</v>
      </c>
      <c r="E21" s="10" t="str">
        <f>VLOOKUP(B21,'2023年度会计师事务所从事证券服务业务基本信息'!B:AB,11,0)</f>
        <v>制造业（57），信息传输、软件和信息技术服务业（26），科学研究和技术服务业（8），批发和零售业（6），建筑业（5），租赁和商务服务业（5）</v>
      </c>
    </row>
    <row r="22" s="1" customFormat="1" ht="84" customHeight="1" spans="1:5">
      <c r="A22" s="7">
        <v>18</v>
      </c>
      <c r="B22" s="8" t="s">
        <v>59</v>
      </c>
      <c r="C22" s="9">
        <f>VLOOKUP(B22,'2023年度会计师事务所从事证券服务业务基本信息'!B:AB,9,0)</f>
        <v>107</v>
      </c>
      <c r="D22" s="10">
        <f>VLOOKUP(B22,'2023年度会计师事务所从事证券服务业务基本信息'!B:AB,10,0)</f>
        <v>427.1663880589</v>
      </c>
      <c r="E22" s="10" t="str">
        <f>VLOOKUP(B22,'2023年度会计师事务所从事证券服务业务基本信息'!B:AB,11,0)</f>
        <v>制造业（49），信息传输、软件和信息技术服务业（29），租赁和商务服务业（6），科学研究和技术服务业（5），建筑业（3），交通运输、仓储和邮政业（3），金融业（3）</v>
      </c>
    </row>
    <row r="23" s="1" customFormat="1" ht="83" customHeight="1" spans="1:5">
      <c r="A23" s="7">
        <v>19</v>
      </c>
      <c r="B23" s="8" t="s">
        <v>118</v>
      </c>
      <c r="C23" s="9">
        <f>VLOOKUP(B23,'2023年度会计师事务所从事证券服务业务基本信息'!B:AB,9,0)</f>
        <v>103</v>
      </c>
      <c r="D23" s="10">
        <f>VLOOKUP(B23,'2023年度会计师事务所从事证券服务业务基本信息'!B:AB,10,0)</f>
        <v>222.4048231509</v>
      </c>
      <c r="E23" s="10" t="str">
        <f>VLOOKUP(B23,'2023年度会计师事务所从事证券服务业务基本信息'!B:AB,11,0)</f>
        <v>制造业（64），信息传输、软件和信息技术服务业（12），科学研究和技术服务业（7），租赁和商务服务业（6），建筑业（4），批发和零售业（4）</v>
      </c>
    </row>
    <row r="24" s="1" customFormat="1" ht="88" customHeight="1" spans="1:5">
      <c r="A24" s="7">
        <v>20</v>
      </c>
      <c r="B24" s="8" t="s">
        <v>216</v>
      </c>
      <c r="C24" s="9">
        <f>VLOOKUP(B24,'2023年度会计师事务所从事证券服务业务基本信息'!B:AB,9,0)</f>
        <v>100</v>
      </c>
      <c r="D24" s="10">
        <f>VLOOKUP(B24,'2023年度会计师事务所从事证券服务业务基本信息'!B:AB,10,0)</f>
        <v>188.1827623636</v>
      </c>
      <c r="E24" s="10" t="str">
        <f>VLOOKUP(B24,'2023年度会计师事务所从事证券服务业务基本信息'!B:AB,11,0)</f>
        <v>制造业（63），信息传输、软件和信息技术服务业（12），租赁和商务服务业（9），科学研究和技术服务业（4），建筑业（3），交通运输、仓储和邮政业（3），农、林、牧、渔业（3）</v>
      </c>
    </row>
    <row r="25" s="1" customFormat="1" ht="74" customHeight="1" spans="1:5">
      <c r="A25" s="7">
        <v>21</v>
      </c>
      <c r="B25" s="8" t="s">
        <v>319</v>
      </c>
      <c r="C25" s="9">
        <f>VLOOKUP(B25,'2023年度会计师事务所从事证券服务业务基本信息'!B:AB,9,0)</f>
        <v>98</v>
      </c>
      <c r="D25" s="10">
        <f>VLOOKUP(B25,'2023年度会计师事务所从事证券服务业务基本信息'!B:AB,10,0)</f>
        <v>245.7725471497</v>
      </c>
      <c r="E25" s="10" t="str">
        <f>VLOOKUP(B25,'2023年度会计师事务所从事证券服务业务基本信息'!B:AB,11,0)</f>
        <v>制造业（49），信息传输、软件和信息技术服务业（23），租赁和商务服务业（9），科学研究和技术服务业（5），水利、环境和公共设施管理业（4）</v>
      </c>
    </row>
    <row r="26" s="1" customFormat="1" ht="75" customHeight="1" spans="1:5">
      <c r="A26" s="7">
        <v>22</v>
      </c>
      <c r="B26" s="8" t="s">
        <v>99</v>
      </c>
      <c r="C26" s="9">
        <f>VLOOKUP(B26,'2023年度会计师事务所从事证券服务业务基本信息'!B:AB,9,0)</f>
        <v>97</v>
      </c>
      <c r="D26" s="10">
        <f>VLOOKUP(B26,'2023年度会计师事务所从事证券服务业务基本信息'!B:AB,10,0)</f>
        <v>212.2577503297</v>
      </c>
      <c r="E26" s="10" t="str">
        <f>VLOOKUP(B26,'2023年度会计师事务所从事证券服务业务基本信息'!B:AB,11,0)</f>
        <v>制造业（65），租赁和商务服务业（8），信息传输、软件和信息技术服务业（7），建筑业（4），科学研究和技术服务业（4），批发和零售业（4）</v>
      </c>
    </row>
    <row r="27" s="1" customFormat="1" ht="87" customHeight="1" spans="1:5">
      <c r="A27" s="7">
        <v>23</v>
      </c>
      <c r="B27" s="8" t="s">
        <v>221</v>
      </c>
      <c r="C27" s="9">
        <f>VLOOKUP(B27,'2023年度会计师事务所从事证券服务业务基本信息'!B:AB,9,0)</f>
        <v>96</v>
      </c>
      <c r="D27" s="10">
        <f>VLOOKUP(B27,'2023年度会计师事务所从事证券服务业务基本信息'!B:AB,10,0)</f>
        <v>295.8574561057</v>
      </c>
      <c r="E27" s="10" t="str">
        <f>VLOOKUP(B27,'2023年度会计师事务所从事证券服务业务基本信息'!B:AB,11,0)</f>
        <v>制造业（60），信息传输、软件和信息技术服务业（15），建筑业（6），交通运输、仓储和邮政业（4），房地产业（2），金融业（2），科学研究和技术服务业（2），农、林、牧、渔业（2）</v>
      </c>
    </row>
    <row r="28" s="1" customFormat="1" ht="78" customHeight="1" spans="1:5">
      <c r="A28" s="7">
        <v>24</v>
      </c>
      <c r="B28" s="8" t="s">
        <v>280</v>
      </c>
      <c r="C28" s="9">
        <f>VLOOKUP(B28,'2023年度会计师事务所从事证券服务业务基本信息'!B:AB,9,0)</f>
        <v>94</v>
      </c>
      <c r="D28" s="10">
        <f>VLOOKUP(B28,'2023年度会计师事务所从事证券服务业务基本信息'!B:AB,10,0)</f>
        <v>240.8554360947</v>
      </c>
      <c r="E28" s="10" t="str">
        <f>VLOOKUP(B28,'2023年度会计师事务所从事证券服务业务基本信息'!B:AB,11,0)</f>
        <v>制造业（41），信息传输、软件和信息技术服务业（25），批发和零售业（6），水利、环境和公共设施管理业（6），科学研究和技术服务业（5）</v>
      </c>
    </row>
    <row r="29" s="1" customFormat="1" ht="65" customHeight="1" spans="1:5">
      <c r="A29" s="7">
        <v>25</v>
      </c>
      <c r="B29" s="8" t="s">
        <v>149</v>
      </c>
      <c r="C29" s="9">
        <f>VLOOKUP(B29,'2023年度会计师事务所从事证券服务业务基本信息'!B:AB,9,0)</f>
        <v>93</v>
      </c>
      <c r="D29" s="10">
        <f>VLOOKUP(B29,'2023年度会计师事务所从事证券服务业务基本信息'!B:AB,10,0)</f>
        <v>201.1766173316</v>
      </c>
      <c r="E29" s="10" t="str">
        <f>VLOOKUP(B29,'2023年度会计师事务所从事证券服务业务基本信息'!B:AB,11,0)</f>
        <v>制造业（37），信息传输、软件和信息技术服务业（23），建筑业（9），科学研究和技术服务业（5），租赁和商务服务业（5）</v>
      </c>
    </row>
    <row r="30" s="1" customFormat="1" ht="79" customHeight="1" spans="1:5">
      <c r="A30" s="7">
        <v>26</v>
      </c>
      <c r="B30" s="8" t="s">
        <v>239</v>
      </c>
      <c r="C30" s="9">
        <f>VLOOKUP(B30,'2023年度会计师事务所从事证券服务业务基本信息'!B:AB,9,0)</f>
        <v>87</v>
      </c>
      <c r="D30" s="10">
        <f>VLOOKUP(B30,'2023年度会计师事务所从事证券服务业务基本信息'!B:AB,10,0)</f>
        <v>173.9909052888</v>
      </c>
      <c r="E30" s="10" t="str">
        <f>VLOOKUP(B30,'2023年度会计师事务所从事证券服务业务基本信息'!B:AB,11,0)</f>
        <v>制造业（42），信息传输、软件和信息技术服务业（16），租赁和商务服务业（10），科学研究和技术服务业（5），批发和零售业（3）</v>
      </c>
    </row>
    <row r="31" s="1" customFormat="1" ht="66" customHeight="1" spans="1:5">
      <c r="A31" s="7">
        <v>27</v>
      </c>
      <c r="B31" s="8" t="s">
        <v>286</v>
      </c>
      <c r="C31" s="9">
        <f>VLOOKUP(B31,'2023年度会计师事务所从事证券服务业务基本信息'!B:AB,9,0)</f>
        <v>83</v>
      </c>
      <c r="D31" s="10">
        <f>VLOOKUP(B31,'2023年度会计师事务所从事证券服务业务基本信息'!B:AB,10,0)</f>
        <v>197.8970333734</v>
      </c>
      <c r="E31" s="10" t="str">
        <f>VLOOKUP(B31,'2023年度会计师事务所从事证券服务业务基本信息'!B:AB,11,0)</f>
        <v>制造业（40），信息传输、软件和信息技术服务业（16），批发和零售业（5），建筑业（4），水利、环境和公共设施管理业（4）</v>
      </c>
    </row>
    <row r="32" s="1" customFormat="1" ht="75" customHeight="1" spans="1:5">
      <c r="A32" s="7">
        <v>28</v>
      </c>
      <c r="B32" s="8" t="s">
        <v>156</v>
      </c>
      <c r="C32" s="9">
        <f>VLOOKUP(B32,'2023年度会计师事务所从事证券服务业务基本信息'!B:AB,9,0)</f>
        <v>74</v>
      </c>
      <c r="D32" s="10">
        <f>VLOOKUP(B32,'2023年度会计师事务所从事证券服务业务基本信息'!B:AB,10,0)</f>
        <v>124.9813844191</v>
      </c>
      <c r="E32" s="10" t="str">
        <f>VLOOKUP(B32,'2023年度会计师事务所从事证券服务业务基本信息'!B:AB,11,0)</f>
        <v>制造业（31），信息传输、软件和信息技术服务业（18），科学研究和技术服务业（5），批发和零售业（4），居民服务、修理和其他服务业（3）</v>
      </c>
    </row>
    <row r="33" s="1" customFormat="1" ht="74" customHeight="1" spans="1:5">
      <c r="A33" s="7">
        <v>29</v>
      </c>
      <c r="B33" s="8" t="s">
        <v>132</v>
      </c>
      <c r="C33" s="9">
        <f>VLOOKUP(B33,'2023年度会计师事务所从事证券服务业务基本信息'!B:AB,9,0)</f>
        <v>65</v>
      </c>
      <c r="D33" s="10">
        <f>VLOOKUP(B33,'2023年度会计师事务所从事证券服务业务基本信息'!B:AB,10,0)</f>
        <v>231.5952056074</v>
      </c>
      <c r="E33" s="10" t="str">
        <f>VLOOKUP(B33,'2023年度会计师事务所从事证券服务业务基本信息'!B:AB,11,0)</f>
        <v>制造业（39）,信息传输、软件和信息技术服务业（8）,批发和零售业（4）,科学研究和技术服务业（3）,建筑业（3）,水利、环境和公共设施管理业（3）</v>
      </c>
    </row>
    <row r="34" s="1" customFormat="1" ht="69" customHeight="1" spans="1:5">
      <c r="A34" s="7">
        <v>30</v>
      </c>
      <c r="B34" s="8" t="s">
        <v>311</v>
      </c>
      <c r="C34" s="9">
        <f>VLOOKUP(B34,'2023年度会计师事务所从事证券服务业务基本信息'!B:AB,9,0)</f>
        <v>58</v>
      </c>
      <c r="D34" s="10">
        <f>VLOOKUP(B34,'2023年度会计师事务所从事证券服务业务基本信息'!B:AB,10,0)</f>
        <v>357.4295551662</v>
      </c>
      <c r="E34" s="10" t="str">
        <f>VLOOKUP(B34,'2023年度会计师事务所从事证券服务业务基本信息'!B:AB,11,0)</f>
        <v>制造业（28），信息传输、软件和信息技术服务业（9），科学研究和技术服务业（6），批发和零售业（6），建筑业（3）</v>
      </c>
    </row>
    <row r="35" s="1" customFormat="1" ht="114" customHeight="1" spans="1:5">
      <c r="A35" s="7">
        <v>31</v>
      </c>
      <c r="B35" s="8" t="s">
        <v>41</v>
      </c>
      <c r="C35" s="9">
        <f>VLOOKUP(B35,'2023年度会计师事务所从事证券服务业务基本信息'!B:AB,9,0)</f>
        <v>47</v>
      </c>
      <c r="D35" s="10">
        <f>VLOOKUP(B35,'2023年度会计师事务所从事证券服务业务基本信息'!B:AB,10,0)</f>
        <v>219.97</v>
      </c>
      <c r="E35" s="10" t="str">
        <f>VLOOKUP(B35,'2023年度会计师事务所从事证券服务业务基本信息'!B:AB,11,0)</f>
        <v>制造业（29），科学研究和技术服务业（5），信息传输、软件和信息技术服务业（4），文化、体育和娱乐业（2），建筑业（2），交通运输、仓储和邮政业（1），批发和零售业（1），水利、环境和公共设施管理业（1），卫生和社会工作（1），住宿和餐饮业（1）</v>
      </c>
    </row>
    <row r="36" s="1" customFormat="1" ht="77" customHeight="1" spans="1:5">
      <c r="A36" s="7">
        <v>32</v>
      </c>
      <c r="B36" s="8" t="s">
        <v>109</v>
      </c>
      <c r="C36" s="9">
        <f>VLOOKUP(B36,'2023年度会计师事务所从事证券服务业务基本信息'!B:AB,9,0)</f>
        <v>30</v>
      </c>
      <c r="D36" s="10">
        <f>VLOOKUP(B36,'2023年度会计师事务所从事证券服务业务基本信息'!B:AB,10,0)</f>
        <v>103.7099707638</v>
      </c>
      <c r="E36" s="10" t="str">
        <f>VLOOKUP(B36,'2023年度会计师事务所从事证券服务业务基本信息'!B:AB,11,0)</f>
        <v>制造业（14），科学研究和技术服务业（4），信息传输、软件和信息技术服务业（4），租赁和商务服务业（3），批发和零售业（2）</v>
      </c>
    </row>
    <row r="37" s="1" customFormat="1" ht="100" customHeight="1" spans="1:5">
      <c r="A37" s="7">
        <v>33</v>
      </c>
      <c r="B37" s="8" t="s">
        <v>28</v>
      </c>
      <c r="C37" s="9">
        <f>VLOOKUP(B37,'2023年度会计师事务所从事证券服务业务基本信息'!B:AB,9,0)</f>
        <v>30</v>
      </c>
      <c r="D37" s="10">
        <f>VLOOKUP(B37,'2023年度会计师事务所从事证券服务业务基本信息'!B:AB,10,0)</f>
        <v>43.6779903794</v>
      </c>
      <c r="E37" s="10" t="str">
        <f>VLOOKUP(B37,'2023年度会计师事务所从事证券服务业务基本信息'!B:AB,11,0)</f>
        <v>制造业（15），信息传输、软件和信息技术服务业（5），科学研究和技术服务业（3），交通运输、仓储和邮政业（2），采矿业（1），金融业（1），农、林、牧、渔业（1），批发和零售业（1），水利、环境和公共设施管理业（1）</v>
      </c>
    </row>
    <row r="38" s="1" customFormat="1" ht="66" customHeight="1" spans="1:5">
      <c r="A38" s="7">
        <v>34</v>
      </c>
      <c r="B38" s="8" t="s">
        <v>172</v>
      </c>
      <c r="C38" s="9">
        <f>VLOOKUP(B38,'2023年度会计师事务所从事证券服务业务基本信息'!B:AB,9,0)</f>
        <v>25</v>
      </c>
      <c r="D38" s="10">
        <f>VLOOKUP(B38,'2023年度会计师事务所从事证券服务业务基本信息'!B:AB,10,0)</f>
        <v>48.4419919948</v>
      </c>
      <c r="E38" s="10" t="str">
        <f>VLOOKUP(B38,'2023年度会计师事务所从事证券服务业务基本信息'!B:AB,11,0)</f>
        <v>信息传输、软件和信息技术服务业（5），制造业（5），租赁和商务服务业（5），农、林、牧、渔业（3），批发和零售业（3）</v>
      </c>
    </row>
    <row r="39" s="1" customFormat="1" ht="88" customHeight="1" spans="1:5">
      <c r="A39" s="7">
        <v>35</v>
      </c>
      <c r="B39" s="8" t="s">
        <v>212</v>
      </c>
      <c r="C39" s="9">
        <f>VLOOKUP(B39,'2023年度会计师事务所从事证券服务业务基本信息'!B:AB,9,0)</f>
        <v>23</v>
      </c>
      <c r="D39" s="10">
        <f>VLOOKUP(B39,'2023年度会计师事务所从事证券服务业务基本信息'!B:AB,10,0)</f>
        <v>53.8199191918</v>
      </c>
      <c r="E39" s="10" t="str">
        <f>VLOOKUP(B39,'2023年度会计师事务所从事证券服务业务基本信息'!B:AB,11,0)</f>
        <v>制造业（13），信息传输、软件和信息技术服务业（5），水利、环境和公共设施管理业（2），电力、热力、燃气及水生产和供应业（1），批发和零售业（1），租赁和商务服务业（1）</v>
      </c>
    </row>
    <row r="40" s="1" customFormat="1" ht="93" customHeight="1" spans="1:5">
      <c r="A40" s="7">
        <v>36</v>
      </c>
      <c r="B40" s="8" t="s">
        <v>46</v>
      </c>
      <c r="C40" s="9">
        <f>VLOOKUP(B40,'2023年度会计师事务所从事证券服务业务基本信息'!B:AB,9,0)</f>
        <v>19</v>
      </c>
      <c r="D40" s="10">
        <f>VLOOKUP(B40,'2023年度会计师事务所从事证券服务业务基本信息'!B:AB,10,0)</f>
        <v>7.9345005773</v>
      </c>
      <c r="E40" s="10" t="str">
        <f>VLOOKUP(B40,'2023年度会计师事务所从事证券服务业务基本信息'!B:AB,11,0)</f>
        <v>信息传输、软件和信息技术服务业（8），科学研究和技术服务业（3），批发和零售业（3），租赁和商务服务业（2），教育（1），文化、体育和娱乐业（1），制造业（1）</v>
      </c>
    </row>
    <row r="41" s="1" customFormat="1" ht="66" customHeight="1" spans="1:5">
      <c r="A41" s="7">
        <v>37</v>
      </c>
      <c r="B41" s="8" t="s">
        <v>37</v>
      </c>
      <c r="C41" s="9">
        <f>VLOOKUP(B41,'2023年度会计师事务所从事证券服务业务基本信息'!B:AB,9,0)</f>
        <v>18</v>
      </c>
      <c r="D41" s="10">
        <f>VLOOKUP(B41,'2023年度会计师事务所从事证券服务业务基本信息'!B:AB,10,0)</f>
        <v>33.4573582057</v>
      </c>
      <c r="E41" s="10" t="str">
        <f>VLOOKUP(B41,'2023年度会计师事务所从事证券服务业务基本信息'!B:AB,11,0)</f>
        <v>信息传输、软件和信息技术服务业（9），制造业（6），建筑业（1），农、林、牧、渔业（1），文化、体育和娱乐业（1）</v>
      </c>
    </row>
    <row r="42" s="1" customFormat="1" ht="93" customHeight="1" spans="1:5">
      <c r="A42" s="7">
        <v>38</v>
      </c>
      <c r="B42" s="8" t="s">
        <v>255</v>
      </c>
      <c r="C42" s="9">
        <f>VLOOKUP(B42,'2023年度会计师事务所从事证券服务业务基本信息'!B:AB,9,0)</f>
        <v>16</v>
      </c>
      <c r="D42" s="10">
        <f>VLOOKUP(B42,'2023年度会计师事务所从事证券服务业务基本信息'!B:AB,10,0)</f>
        <v>32.2959833599</v>
      </c>
      <c r="E42" s="10" t="str">
        <f>VLOOKUP(B42,'2023年度会计师事务所从事证券服务业务基本信息'!B:AB,11,0)</f>
        <v>制造业（9），信息传输、软件和信息技术服务业（2），教育（1），农、林、牧、渔业（1），水利、环境和公共设施管理业（1），文化、体育和娱乐业（1），租赁和商务服务业（1）</v>
      </c>
    </row>
    <row r="43" s="1" customFormat="1" ht="70" spans="1:5">
      <c r="A43" s="7">
        <v>39</v>
      </c>
      <c r="B43" s="8" t="s">
        <v>63</v>
      </c>
      <c r="C43" s="9">
        <f>VLOOKUP(B43,'2023年度会计师事务所从事证券服务业务基本信息'!B:AB,9,0)</f>
        <v>14</v>
      </c>
      <c r="D43" s="10">
        <f>VLOOKUP(B43,'2023年度会计师事务所从事证券服务业务基本信息'!B:AB,10,0)</f>
        <v>16.0200367343</v>
      </c>
      <c r="E43" s="10" t="str">
        <f>VLOOKUP(B43,'2023年度会计师事务所从事证券服务业务基本信息'!B:AB,11,0)</f>
        <v>制造业（6），建筑业（2），租赁和商务服务业（2），交通运输、仓储和邮政业（1），科学研究和技术服务业（1），文化、体育和娱乐业（1），信息传输、软件和信息技术服务业（1）</v>
      </c>
    </row>
    <row r="44" s="1" customFormat="1" ht="80" customHeight="1" spans="1:5">
      <c r="A44" s="7">
        <v>40</v>
      </c>
      <c r="B44" s="8" t="s">
        <v>232</v>
      </c>
      <c r="C44" s="9">
        <f>VLOOKUP(B44,'2023年度会计师事务所从事证券服务业务基本信息'!B:AB,9,0)</f>
        <v>13</v>
      </c>
      <c r="D44" s="10">
        <f>VLOOKUP(B44,'2023年度会计师事务所从事证券服务业务基本信息'!B:AB,10,0)</f>
        <v>24.7120248302</v>
      </c>
      <c r="E44" s="10" t="str">
        <f>VLOOKUP(B44,'2023年度会计师事务所从事证券服务业务基本信息'!B:AB,11,0)</f>
        <v>制造业（7），批发和零售业（2），信息传输、软件和信息技术服务业（2），科学研究和技术服务业（1），农、林、牧、渔业（1）</v>
      </c>
    </row>
    <row r="45" s="1" customFormat="1" ht="83" customHeight="1" spans="1:5">
      <c r="A45" s="7">
        <v>41</v>
      </c>
      <c r="B45" s="8" t="s">
        <v>48</v>
      </c>
      <c r="C45" s="9">
        <f>VLOOKUP(B45,'2023年度会计师事务所从事证券服务业务基本信息'!B:AB,9,0)</f>
        <v>11</v>
      </c>
      <c r="D45" s="10">
        <f>VLOOKUP(B45,'2023年度会计师事务所从事证券服务业务基本信息'!B:AB,10,0)</f>
        <v>29.3139425055</v>
      </c>
      <c r="E45" s="10" t="str">
        <f>VLOOKUP(B45,'2023年度会计师事务所从事证券服务业务基本信息'!B:AB,11,0)</f>
        <v>制造业（6），建筑业（1），居民服务、修理和其他服务业（1），农、林、牧、渔业（1），批发和零售业（1），租赁和商务服务业（1）</v>
      </c>
    </row>
    <row r="46" s="1" customFormat="1" ht="67" customHeight="1" spans="1:5">
      <c r="A46" s="7">
        <v>42</v>
      </c>
      <c r="B46" s="8" t="s">
        <v>137</v>
      </c>
      <c r="C46" s="9">
        <f>VLOOKUP(B46,'2023年度会计师事务所从事证券服务业务基本信息'!B:AB,9,0)</f>
        <v>11</v>
      </c>
      <c r="D46" s="10">
        <f>VLOOKUP(B46,'2023年度会计师事务所从事证券服务业务基本信息'!B:AB,10,0)</f>
        <v>22.3393237213</v>
      </c>
      <c r="E46" s="10" t="str">
        <f>VLOOKUP(B46,'2023年度会计师事务所从事证券服务业务基本信息'!B:AB,11,0)</f>
        <v>制造业（7），建筑业（1），科学研究和技术服务业（1），批发和零售业（1），文化、体育和娱乐业（1）</v>
      </c>
    </row>
    <row r="47" s="1" customFormat="1" ht="63" customHeight="1" spans="1:5">
      <c r="A47" s="7">
        <v>43</v>
      </c>
      <c r="B47" s="8" t="s">
        <v>190</v>
      </c>
      <c r="C47" s="9">
        <f>VLOOKUP(B47,'2023年度会计师事务所从事证券服务业务基本信息'!B:AB,9,0)</f>
        <v>11</v>
      </c>
      <c r="D47" s="10">
        <f>VLOOKUP(B47,'2023年度会计师事务所从事证券服务业务基本信息'!B:AB,10,0)</f>
        <v>12.3076632629</v>
      </c>
      <c r="E47" s="10" t="str">
        <f>VLOOKUP(B47,'2023年度会计师事务所从事证券服务业务基本信息'!B:AB,11,0)</f>
        <v>制造业（5），信息传输、软件和信息技术服务业（3），建筑业（1），文化、体育和娱乐业（1），租赁和商务服务业（1）</v>
      </c>
    </row>
    <row r="48" s="1" customFormat="1" ht="77" customHeight="1" spans="1:5">
      <c r="A48" s="7">
        <v>44</v>
      </c>
      <c r="B48" s="8" t="s">
        <v>186</v>
      </c>
      <c r="C48" s="9">
        <f>VLOOKUP(B48,'2023年度会计师事务所从事证券服务业务基本信息'!B:AB,9,0)</f>
        <v>10</v>
      </c>
      <c r="D48" s="10">
        <f>VLOOKUP(B48,'2023年度会计师事务所从事证券服务业务基本信息'!B:AB,10,0)</f>
        <v>37.31</v>
      </c>
      <c r="E48" s="10" t="str">
        <f>VLOOKUP(B48,'2023年度会计师事务所从事证券服务业务基本信息'!B:AB,11,0)</f>
        <v>制造业（5），交通运输、仓储和邮政业（1），教育（1），科学研究和技术服务业（1），批发和零售业（1），卫生和社会工作（1）</v>
      </c>
    </row>
    <row r="49" s="1" customFormat="1" ht="46" customHeight="1" spans="1:5">
      <c r="A49" s="7">
        <v>45</v>
      </c>
      <c r="B49" s="8" t="s">
        <v>315</v>
      </c>
      <c r="C49" s="9">
        <f>VLOOKUP(B49,'2023年度会计师事务所从事证券服务业务基本信息'!B:AB,9,0)</f>
        <v>9</v>
      </c>
      <c r="D49" s="10">
        <f>VLOOKUP(B49,'2023年度会计师事务所从事证券服务业务基本信息'!B:AB,10,0)</f>
        <v>5.1139716686</v>
      </c>
      <c r="E49" s="10" t="str">
        <f>VLOOKUP(B49,'2023年度会计师事务所从事证券服务业务基本信息'!B:AB,11,0)</f>
        <v>信息传输、软件和信息技术服务业（5），制造业（3），科学研究和技术服务业（1）</v>
      </c>
    </row>
    <row r="50" s="1" customFormat="1" ht="89" customHeight="1" spans="1:5">
      <c r="A50" s="7">
        <v>46</v>
      </c>
      <c r="B50" s="8" t="s">
        <v>32</v>
      </c>
      <c r="C50" s="9">
        <f>VLOOKUP(B50,'2023年度会计师事务所从事证券服务业务基本信息'!B:AB,9,0)</f>
        <v>8</v>
      </c>
      <c r="D50" s="10">
        <f>VLOOKUP(B50,'2023年度会计师事务所从事证券服务业务基本信息'!B:AB,10,0)</f>
        <v>137.3872238998</v>
      </c>
      <c r="E50" s="10" t="str">
        <f>VLOOKUP(B50,'2023年度会计师事务所从事证券服务业务基本信息'!B:AB,11,0)</f>
        <v>信息传输、软件和信息技术服务业（3），金融业（1），科学研究和技术服务业（1），批发和零售业（1），制造业（1），租赁和商务服务业（1）</v>
      </c>
    </row>
    <row r="51" s="1" customFormat="1" ht="63" customHeight="1" spans="1:5">
      <c r="A51" s="7">
        <v>47</v>
      </c>
      <c r="B51" s="8" t="s">
        <v>193</v>
      </c>
      <c r="C51" s="9">
        <f>VLOOKUP(B51,'2023年度会计师事务所从事证券服务业务基本信息'!B:AB,9,0)</f>
        <v>8</v>
      </c>
      <c r="D51" s="10">
        <f>VLOOKUP(B51,'2023年度会计师事务所从事证券服务业务基本信息'!B:AB,10,0)</f>
        <v>10.9968579532</v>
      </c>
      <c r="E51" s="10" t="str">
        <f>VLOOKUP(B51,'2023年度会计师事务所从事证券服务业务基本信息'!B:AB,11,0)</f>
        <v>制造业（3），建筑业（2），科学研究和技术服务业（1），批发和零售业（1），信息传输、软件和信息技术服务业（1）</v>
      </c>
    </row>
    <row r="52" s="1" customFormat="1" ht="70" customHeight="1" spans="1:5">
      <c r="A52" s="7">
        <v>48</v>
      </c>
      <c r="B52" s="8" t="s">
        <v>169</v>
      </c>
      <c r="C52" s="9">
        <f>VLOOKUP(B52,'2023年度会计师事务所从事证券服务业务基本信息'!B:AB,9,0)</f>
        <v>8</v>
      </c>
      <c r="D52" s="10">
        <f>VLOOKUP(B52,'2023年度会计师事务所从事证券服务业务基本信息'!B:AB,10,0)</f>
        <v>16.7288852081</v>
      </c>
      <c r="E52" s="10" t="str">
        <f>VLOOKUP(B52,'2023年度会计师事务所从事证券服务业务基本信息'!B:AB,11,0)</f>
        <v>制造业（4），建筑业（1），水利、环境和公共设施管理业（1），信息传输、软件和信息技术服务业（1），租赁和商务服务业（1）</v>
      </c>
    </row>
    <row r="53" s="1" customFormat="1" ht="45" customHeight="1" spans="1:5">
      <c r="A53" s="7">
        <v>49</v>
      </c>
      <c r="B53" s="8" t="s">
        <v>130</v>
      </c>
      <c r="C53" s="9">
        <f>VLOOKUP(B53,'2023年度会计师事务所从事证券服务业务基本信息'!B:AB,9,0)</f>
        <v>7</v>
      </c>
      <c r="D53" s="10">
        <f>VLOOKUP(B53,'2023年度会计师事务所从事证券服务业务基本信息'!B:AB,10,0)</f>
        <v>3.5995144428</v>
      </c>
      <c r="E53" s="10" t="str">
        <f>VLOOKUP(B53,'2023年度会计师事务所从事证券服务业务基本信息'!B:AB,11,0)</f>
        <v>信息传输、软件和信息技术服务业（3），制造业（3），教育（1）</v>
      </c>
    </row>
    <row r="54" s="1" customFormat="1" ht="62" customHeight="1" spans="1:5">
      <c r="A54" s="7">
        <v>50</v>
      </c>
      <c r="B54" s="8" t="s">
        <v>182</v>
      </c>
      <c r="C54" s="9">
        <f>VLOOKUP(B54,'2023年度会计师事务所从事证券服务业务基本信息'!B:AB,9,0)</f>
        <v>7</v>
      </c>
      <c r="D54" s="10">
        <f>VLOOKUP(B54,'2023年度会计师事务所从事证券服务业务基本信息'!B:AB,10,0)</f>
        <v>6.5727645547</v>
      </c>
      <c r="E54" s="10" t="str">
        <f>VLOOKUP(B54,'2023年度会计师事务所从事证券服务业务基本信息'!B:AB,11,0)</f>
        <v>信息传输、软件和信息技术服务业（3），制造业（2），文化、体育和娱乐业（1），租赁和商务服务业（1）</v>
      </c>
    </row>
    <row r="55" s="1" customFormat="1" ht="57" customHeight="1" spans="1:5">
      <c r="A55" s="7">
        <v>51</v>
      </c>
      <c r="B55" s="8" t="s">
        <v>73</v>
      </c>
      <c r="C55" s="9">
        <f>VLOOKUP(B55,'2023年度会计师事务所从事证券服务业务基本信息'!B:AB,9,0)</f>
        <v>6</v>
      </c>
      <c r="D55" s="10">
        <f>VLOOKUP(B55,'2023年度会计师事务所从事证券服务业务基本信息'!B:AB,10,0)</f>
        <v>323.4244964296</v>
      </c>
      <c r="E55" s="10" t="str">
        <f>VLOOKUP(B55,'2023年度会计师事务所从事证券服务业务基本信息'!B:AB,11,0)</f>
        <v>信息传输、软件和信息技术服务业（2），制造业（2），水利、环境和公共设施管理业（1），文化、体育和娱乐业（1）</v>
      </c>
    </row>
    <row r="56" s="1" customFormat="1" ht="69" customHeight="1" spans="1:5">
      <c r="A56" s="7">
        <v>52</v>
      </c>
      <c r="B56" s="8" t="s">
        <v>66</v>
      </c>
      <c r="C56" s="9">
        <f>VLOOKUP(B56,'2023年度会计师事务所从事证券服务业务基本信息'!B:AB,9,0)</f>
        <v>6</v>
      </c>
      <c r="D56" s="10">
        <f>VLOOKUP(B56,'2023年度会计师事务所从事证券服务业务基本信息'!B:AB,10,0)</f>
        <v>1.0548983824</v>
      </c>
      <c r="E56" s="10" t="str">
        <f>VLOOKUP(B56,'2023年度会计师事务所从事证券服务业务基本信息'!B:AB,11,0)</f>
        <v>信息传输、软件和信息技术服务业（3），交通运输、仓储和邮政业（1），教育（1），科学研究和技术服务业（1）</v>
      </c>
    </row>
    <row r="57" s="1" customFormat="1" ht="67" customHeight="1" spans="1:5">
      <c r="A57" s="7">
        <v>53</v>
      </c>
      <c r="B57" s="8" t="s">
        <v>204</v>
      </c>
      <c r="C57" s="9">
        <f>VLOOKUP(B57,'2023年度会计师事务所从事证券服务业务基本信息'!B:AB,9,0)</f>
        <v>6</v>
      </c>
      <c r="D57" s="10">
        <f>VLOOKUP(B57,'2023年度会计师事务所从事证券服务业务基本信息'!B:AB,10,0)</f>
        <v>8.8381122968</v>
      </c>
      <c r="E57" s="10" t="str">
        <f>VLOOKUP(B57,'2023年度会计师事务所从事证券服务业务基本信息'!B:AB,11,0)</f>
        <v>制造业（3），水利、环境和公共设施管理业（1），信息传输、软件和信息技术服务业（1），租赁和商务服务业（1）</v>
      </c>
    </row>
    <row r="58" s="1" customFormat="1" ht="64" customHeight="1" spans="1:5">
      <c r="A58" s="7">
        <v>54</v>
      </c>
      <c r="B58" s="8" t="s">
        <v>106</v>
      </c>
      <c r="C58" s="9">
        <f>VLOOKUP(B58,'2023年度会计师事务所从事证券服务业务基本信息'!B:AB,9,0)</f>
        <v>6</v>
      </c>
      <c r="D58" s="10">
        <f>VLOOKUP(B58,'2023年度会计师事务所从事证券服务业务基本信息'!B:AB,10,0)</f>
        <v>54.0710073897</v>
      </c>
      <c r="E58" s="10" t="str">
        <f>VLOOKUP(B58,'2023年度会计师事务所从事证券服务业务基本信息'!B:AB,11,0)</f>
        <v>制造业（3），批发和零售业（1），水利、环境和公共设施管理业（1），信息传输、软件和信息技术服务业（1）</v>
      </c>
    </row>
    <row r="59" s="1" customFormat="1" ht="62" customHeight="1" spans="1:5">
      <c r="A59" s="7">
        <v>55</v>
      </c>
      <c r="B59" s="8" t="s">
        <v>115</v>
      </c>
      <c r="C59" s="9">
        <f>VLOOKUP(B59,'2023年度会计师事务所从事证券服务业务基本信息'!B:AB,9,0)</f>
        <v>6</v>
      </c>
      <c r="D59" s="10">
        <f>VLOOKUP(B59,'2023年度会计师事务所从事证券服务业务基本信息'!B:AB,10,0)</f>
        <v>9.6407271649</v>
      </c>
      <c r="E59" s="10" t="str">
        <f>VLOOKUP(B59,'2023年度会计师事务所从事证券服务业务基本信息'!B:AB,11,0)</f>
        <v>制造业（3），科学研究和技术服务业（1），批发和零售业（1），租赁和商务服务业（1）</v>
      </c>
    </row>
    <row r="60" s="1" customFormat="1" ht="49" customHeight="1" spans="1:5">
      <c r="A60" s="7">
        <v>56</v>
      </c>
      <c r="B60" s="8" t="s">
        <v>176</v>
      </c>
      <c r="C60" s="9">
        <f>VLOOKUP(B60,'2023年度会计师事务所从事证券服务业务基本信息'!B:AB,9,0)</f>
        <v>6</v>
      </c>
      <c r="D60" s="10">
        <f>VLOOKUP(B60,'2023年度会计师事务所从事证券服务业务基本信息'!B:AB,10,0)</f>
        <v>6.5280867683</v>
      </c>
      <c r="E60" s="10" t="str">
        <f>VLOOKUP(B60,'2023年度会计师事务所从事证券服务业务基本信息'!B:AB,11,0)</f>
        <v>制造业（4），信息传输、软件和信息技术服务业（2）</v>
      </c>
    </row>
    <row r="61" s="1" customFormat="1" ht="41" customHeight="1" spans="1:5">
      <c r="A61" s="7">
        <v>57</v>
      </c>
      <c r="B61" s="8" t="s">
        <v>91</v>
      </c>
      <c r="C61" s="9">
        <f>VLOOKUP(B61,'2023年度会计师事务所从事证券服务业务基本信息'!B:AB,9,0)</f>
        <v>5</v>
      </c>
      <c r="D61" s="10">
        <f>VLOOKUP(B61,'2023年度会计师事务所从事证券服务业务基本信息'!B:AB,10,0)</f>
        <v>188.7524431109</v>
      </c>
      <c r="E61" s="10" t="str">
        <f>VLOOKUP(B61,'2023年度会计师事务所从事证券服务业务基本信息'!B:AB,11,0)</f>
        <v>制造业（3），金融业（1），科学研究和技术服务业（1）</v>
      </c>
    </row>
    <row r="62" s="1" customFormat="1" ht="81" customHeight="1" spans="1:5">
      <c r="A62" s="7">
        <v>58</v>
      </c>
      <c r="B62" s="8" t="s">
        <v>56</v>
      </c>
      <c r="C62" s="9">
        <f>VLOOKUP(B62,'2023年度会计师事务所从事证券服务业务基本信息'!B:AB,9,0)</f>
        <v>5</v>
      </c>
      <c r="D62" s="10">
        <f>VLOOKUP(B62,'2023年度会计师事务所从事证券服务业务基本信息'!B:AB,10,0)</f>
        <v>25.8479332994</v>
      </c>
      <c r="E62" s="10" t="str">
        <f>VLOOKUP(B62,'2023年度会计师事务所从事证券服务业务基本信息'!B:AB,11,0)</f>
        <v>建筑业（1），交通运输、仓储和邮政业（1），水利、环境和公共设施管理业（1），信息传输、软件和信息技术服务业（1），制造业（1）</v>
      </c>
    </row>
    <row r="63" s="1" customFormat="1" ht="59" customHeight="1" spans="1:5">
      <c r="A63" s="7">
        <v>59</v>
      </c>
      <c r="B63" s="8" t="s">
        <v>202</v>
      </c>
      <c r="C63" s="9">
        <f>VLOOKUP(B63,'2023年度会计师事务所从事证券服务业务基本信息'!B:AB,9,0)</f>
        <v>5</v>
      </c>
      <c r="D63" s="10">
        <f>VLOOKUP(B63,'2023年度会计师事务所从事证券服务业务基本信息'!B:AB,10,0)</f>
        <v>2.215301888</v>
      </c>
      <c r="E63" s="10" t="str">
        <f>VLOOKUP(B63,'2023年度会计师事务所从事证券服务业务基本信息'!B:AB,11,0)</f>
        <v>制造业（3），电力、热力、燃气及水生产和供应业（1），信息传输、软件和信息技术服务业（1）</v>
      </c>
    </row>
    <row r="64" s="1" customFormat="1" ht="46" customHeight="1" spans="1:5">
      <c r="A64" s="7">
        <v>60</v>
      </c>
      <c r="B64" s="8" t="s">
        <v>258</v>
      </c>
      <c r="C64" s="9">
        <f>VLOOKUP(B64,'2023年度会计师事务所从事证券服务业务基本信息'!B:AB,9,0)</f>
        <v>4</v>
      </c>
      <c r="D64" s="10">
        <f>VLOOKUP(B64,'2023年度会计师事务所从事证券服务业务基本信息'!B:AB,10,0)</f>
        <v>48.0475311557</v>
      </c>
      <c r="E64" s="10" t="str">
        <f>VLOOKUP(B64,'2023年度会计师事务所从事证券服务业务基本信息'!B:AB,11,0)</f>
        <v>房地产业（1），金融业（1），信息传输、软件和信息技术服务业（1），制造业（1）</v>
      </c>
    </row>
    <row r="65" s="1" customFormat="1" ht="55" customHeight="1" spans="1:256">
      <c r="A65" s="7">
        <v>61</v>
      </c>
      <c r="B65" s="8" t="s">
        <v>206</v>
      </c>
      <c r="C65" s="9">
        <f>VLOOKUP(B65,'2023年度会计师事务所从事证券服务业务基本信息'!B:AB,9,0)</f>
        <v>4</v>
      </c>
      <c r="D65" s="10">
        <f>VLOOKUP(B65,'2023年度会计师事务所从事证券服务业务基本信息'!B:AB,10,0)</f>
        <v>11.2212530561</v>
      </c>
      <c r="E65" s="10" t="str">
        <f>VLOOKUP(B65,'2023年度会计师事务所从事证券服务业务基本信息'!B:AB,11,0)</f>
        <v>信息传输、软件和信息技术服务业（2），建筑业（1），水利、环境和公共设施管理业（1）</v>
      </c>
    </row>
    <row r="66" s="1" customFormat="1" ht="44" customHeight="1" spans="1:256">
      <c r="A66" s="7">
        <v>62</v>
      </c>
      <c r="B66" s="8" t="s">
        <v>262</v>
      </c>
      <c r="C66" s="9">
        <f>VLOOKUP(B66,'2023年度会计师事务所从事证券服务业务基本信息'!B:AB,9,0)</f>
        <v>4</v>
      </c>
      <c r="D66" s="10">
        <f>VLOOKUP(B66,'2023年度会计师事务所从事证券服务业务基本信息'!B:AB,10,0)</f>
        <v>3.920074553</v>
      </c>
      <c r="E66" s="10" t="str">
        <f>VLOOKUP(B66,'2023年度会计师事务所从事证券服务业务基本信息'!B:AB,11,0)</f>
        <v>制造业（3），信息传输、软件和信息技术服务业（1）</v>
      </c>
    </row>
    <row r="67" s="1" customFormat="1" ht="45" customHeight="1" spans="1:256">
      <c r="A67" s="7">
        <v>63</v>
      </c>
      <c r="B67" s="8" t="s">
        <v>95</v>
      </c>
      <c r="C67" s="9">
        <f>VLOOKUP(B67,'2023年度会计师事务所从事证券服务业务基本信息'!B:AB,9,0)</f>
        <v>4</v>
      </c>
      <c r="D67" s="10">
        <f>VLOOKUP(B67,'2023年度会计师事务所从事证券服务业务基本信息'!B:AB,10,0)</f>
        <v>5.0859572974</v>
      </c>
      <c r="E67" s="10" t="str">
        <f>VLOOKUP(B67,'2023年度会计师事务所从事证券服务业务基本信息'!B:AB,11,0)</f>
        <v>制造业（2），交通运输、仓储和邮政业（1），租赁和商务服务业（1）</v>
      </c>
    </row>
    <row r="68" s="1" customFormat="1" ht="46" customHeight="1" spans="1:256">
      <c r="A68" s="7">
        <v>64</v>
      </c>
      <c r="B68" s="8" t="s">
        <v>184</v>
      </c>
      <c r="C68" s="9">
        <f>VLOOKUP(B68,'2023年度会计师事务所从事证券服务业务基本信息'!B:AB,9,0)</f>
        <v>4</v>
      </c>
      <c r="D68" s="10">
        <f>VLOOKUP(B68,'2023年度会计师事务所从事证券服务业务基本信息'!B:AB,10,0)</f>
        <v>1.9407975594</v>
      </c>
      <c r="E68" s="10" t="str">
        <f>VLOOKUP(B68,'2023年度会计师事务所从事证券服务业务基本信息'!B:AB,11,0)</f>
        <v>制造业（3），信息传输、软件和信息技术服务业（1）</v>
      </c>
    </row>
    <row r="69" s="1" customFormat="1" ht="42" customHeight="1" spans="1:256">
      <c r="A69" s="7">
        <v>65</v>
      </c>
      <c r="B69" s="8" t="s">
        <v>54</v>
      </c>
      <c r="C69" s="9">
        <f>VLOOKUP(B69,'2023年度会计师事务所从事证券服务业务基本信息'!B:AB,9,0)</f>
        <v>3</v>
      </c>
      <c r="D69" s="10">
        <f>VLOOKUP(B69,'2023年度会计师事务所从事证券服务业务基本信息'!B:AB,10,0)</f>
        <v>1.5385726304</v>
      </c>
      <c r="E69" s="10" t="str">
        <f>VLOOKUP(B69,'2023年度会计师事务所从事证券服务业务基本信息'!B:AB,11,0)</f>
        <v>信息传输、软件和信息技术服务业（2），租赁和商务服务业（1）</v>
      </c>
    </row>
    <row r="70" s="1" customFormat="1" ht="41" customHeight="1" spans="1:256">
      <c r="A70" s="7">
        <v>66</v>
      </c>
      <c r="B70" s="8" t="s">
        <v>97</v>
      </c>
      <c r="C70" s="9">
        <f>VLOOKUP(B70,'2023年度会计师事务所从事证券服务业务基本信息'!B:AB,9,0)</f>
        <v>3</v>
      </c>
      <c r="D70" s="10">
        <f>VLOOKUP(B70,'2023年度会计师事务所从事证券服务业务基本信息'!B:AB,10,0)</f>
        <v>6.7896737146</v>
      </c>
      <c r="E70" s="10" t="str">
        <f>VLOOKUP(B70,'2023年度会计师事务所从事证券服务业务基本信息'!B:AB,11,0)</f>
        <v>信息传输、软件和信息技术服务业（2），农、林、牧、渔业（1）</v>
      </c>
    </row>
    <row r="71" s="1" customFormat="1" ht="42" customHeight="1" spans="1:256">
      <c r="A71" s="7">
        <v>67</v>
      </c>
      <c r="B71" s="8" t="s">
        <v>124</v>
      </c>
      <c r="C71" s="9">
        <f>VLOOKUP(B71,'2023年度会计师事务所从事证券服务业务基本信息'!B:AB,9,0)</f>
        <v>3</v>
      </c>
      <c r="D71" s="10">
        <f>VLOOKUP(B71,'2023年度会计师事务所从事证券服务业务基本信息'!B:AB,10,0)</f>
        <v>8.3901840352</v>
      </c>
      <c r="E71" s="10" t="str">
        <f>VLOOKUP(B71,'2023年度会计师事务所从事证券服务业务基本信息'!B:AB,11,0)</f>
        <v>制造业（2），信息传输、软件和信息技术服务业（1）</v>
      </c>
    </row>
    <row r="72" s="1" customFormat="1" ht="42" customHeight="1" spans="1:256">
      <c r="A72" s="7">
        <v>68</v>
      </c>
      <c r="B72" s="8" t="s">
        <v>139</v>
      </c>
      <c r="C72" s="9">
        <f>VLOOKUP(B72,'2023年度会计师事务所从事证券服务业务基本信息'!B:AB,9,0)</f>
        <v>3</v>
      </c>
      <c r="D72" s="10">
        <f>VLOOKUP(B72,'2023年度会计师事务所从事证券服务业务基本信息'!B:AB,10,0)</f>
        <v>7.8554368744</v>
      </c>
      <c r="E72" s="10" t="str">
        <f>VLOOKUP(B72,'2023年度会计师事务所从事证券服务业务基本信息'!B:AB,11,0)</f>
        <v>制造业（2），信息传输、软件和信息技术服务业（1）</v>
      </c>
    </row>
    <row r="73" s="1" customFormat="1" ht="32" customHeight="1" spans="1:256">
      <c r="A73" s="7">
        <v>69</v>
      </c>
      <c r="B73" s="8" t="s">
        <v>198</v>
      </c>
      <c r="C73" s="9">
        <f>VLOOKUP(B73,'2023年度会计师事务所从事证券服务业务基本信息'!B:AB,9,0)</f>
        <v>3</v>
      </c>
      <c r="D73" s="10">
        <f>VLOOKUP(B73,'2023年度会计师事务所从事证券服务业务基本信息'!B:AB,10,0)</f>
        <v>1.268414385</v>
      </c>
      <c r="E73" s="10" t="str">
        <f>VLOOKUP(B73,'2023年度会计师事务所从事证券服务业务基本信息'!B:AB,11,0)</f>
        <v>制造业（2），租赁和商务服务业（1）</v>
      </c>
    </row>
    <row r="74" s="1" customFormat="1" ht="32" customHeight="1" spans="1:256">
      <c r="A74" s="7">
        <v>70</v>
      </c>
      <c r="B74" s="8" t="s">
        <v>278</v>
      </c>
      <c r="C74" s="9">
        <f>VLOOKUP(B74,'2023年度会计师事务所从事证券服务业务基本信息'!B:AB,9,0)</f>
        <v>3</v>
      </c>
      <c r="D74" s="10">
        <f>VLOOKUP(B74,'2023年度会计师事务所从事证券服务业务基本信息'!B:AB,10,0)</f>
        <v>13.45871542</v>
      </c>
      <c r="E74" s="10" t="str">
        <f>VLOOKUP(B74,'2023年度会计师事务所从事证券服务业务基本信息'!B:AB,11,0)</f>
        <v>农、林、牧、渔业（1），信息传输、软件和信息技术服务业（1），制造业（1）</v>
      </c>
    </row>
    <row r="75" s="1" customFormat="1" ht="32" customHeight="1" spans="1:256">
      <c r="A75" s="7">
        <v>71</v>
      </c>
      <c r="B75" s="8" t="s">
        <v>160</v>
      </c>
      <c r="C75" s="9">
        <f>VLOOKUP(B75,'2023年度会计师事务所从事证券服务业务基本信息'!B:AB,9,0)</f>
        <v>2</v>
      </c>
      <c r="D75" s="10">
        <f>VLOOKUP(B75,'2023年度会计师事务所从事证券服务业务基本信息'!B:AB,10,0)</f>
        <v>16.9404355812</v>
      </c>
      <c r="E75" s="10" t="str">
        <f>VLOOKUP(B75,'2023年度会计师事务所从事证券服务业务基本信息'!B:AB,11,0)</f>
        <v>制造业（1），住宿和餐饮业（1）</v>
      </c>
    </row>
    <row r="76" s="1" customFormat="1" ht="32" customHeight="1" spans="1:256">
      <c r="A76" s="7">
        <v>72</v>
      </c>
      <c r="B76" s="8" t="s">
        <v>284</v>
      </c>
      <c r="C76" s="9">
        <f>VLOOKUP(B76,'2023年度会计师事务所从事证券服务业务基本信息'!B:AB,9,0)</f>
        <v>2</v>
      </c>
      <c r="D76" s="10">
        <f>VLOOKUP(B76,'2023年度会计师事务所从事证券服务业务基本信息'!B:AB,10,0)</f>
        <v>1.0757365346</v>
      </c>
      <c r="E76" s="10" t="str">
        <f>VLOOKUP(B76,'2023年度会计师事务所从事证券服务业务基本信息'!B:AB,11,0)</f>
        <v>制造业（2）</v>
      </c>
    </row>
    <row r="77" s="1" customFormat="1" ht="32" customHeight="1" spans="1:256">
      <c r="A77" s="7">
        <v>73</v>
      </c>
      <c r="B77" s="8" t="s">
        <v>266</v>
      </c>
      <c r="C77" s="9">
        <f>VLOOKUP(B77,'2023年度会计师事务所从事证券服务业务基本信息'!B:AB,9,0)</f>
        <v>2</v>
      </c>
      <c r="D77" s="10">
        <f>VLOOKUP(B77,'2023年度会计师事务所从事证券服务业务基本信息'!B:AB,10,0)</f>
        <v>1.1975531817</v>
      </c>
      <c r="E77" s="10" t="str">
        <f>VLOOKUP(B77,'2023年度会计师事务所从事证券服务业务基本信息'!B:AB,11,0)</f>
        <v>制造业（2）</v>
      </c>
    </row>
    <row r="78" s="14" customFormat="1" ht="32" customHeight="1" spans="1:256">
      <c r="A78" s="7">
        <v>74</v>
      </c>
      <c r="B78" s="8" t="s">
        <v>126</v>
      </c>
      <c r="C78" s="9">
        <f>VLOOKUP(B78,'2023年度会计师事务所从事证券服务业务基本信息'!B:AB,9,0)</f>
        <v>2</v>
      </c>
      <c r="D78" s="10">
        <f>VLOOKUP(B78,'2023年度会计师事务所从事证券服务业务基本信息'!B:AB,10,0)</f>
        <v>2.2299448511</v>
      </c>
      <c r="E78" s="10" t="str">
        <f>VLOOKUP(B78,'2023年度会计师事务所从事证券服务业务基本信息'!B:AB,11,0)</f>
        <v>农、林、牧、渔业（1），制造业（1）</v>
      </c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1"/>
      <c r="CO78" s="1"/>
      <c r="CP78" s="1"/>
      <c r="CQ78" s="1"/>
      <c r="CR78" s="1"/>
      <c r="CS78" s="1"/>
      <c r="CT78" s="1"/>
      <c r="CU78" s="1"/>
      <c r="CV78" s="1"/>
      <c r="CW78" s="1"/>
      <c r="CX78" s="1"/>
      <c r="CY78" s="1"/>
      <c r="CZ78" s="1"/>
      <c r="DA78" s="1"/>
      <c r="DB78" s="1"/>
      <c r="DC78" s="1"/>
      <c r="DD78" s="1"/>
      <c r="DE78" s="1"/>
      <c r="DF78" s="1"/>
      <c r="DG78" s="1"/>
      <c r="DH78" s="1"/>
      <c r="DI78" s="1"/>
      <c r="DJ78" s="1"/>
      <c r="DK78" s="1"/>
      <c r="DL78" s="1"/>
      <c r="DM78" s="1"/>
      <c r="DN78" s="1"/>
      <c r="DO78" s="1"/>
      <c r="DP78" s="1"/>
      <c r="DQ78" s="1"/>
      <c r="DR78" s="1"/>
      <c r="DS78" s="1"/>
      <c r="DT78" s="1"/>
      <c r="DU78" s="1"/>
      <c r="DV78" s="1"/>
      <c r="DW78" s="1"/>
      <c r="DX78" s="1"/>
      <c r="DY78" s="1"/>
      <c r="DZ78" s="1"/>
      <c r="EA78" s="1"/>
      <c r="EB78" s="1"/>
      <c r="EC78" s="1"/>
      <c r="ED78" s="1"/>
      <c r="EE78" s="1"/>
      <c r="EF78" s="1"/>
      <c r="EG78" s="1"/>
      <c r="EH78" s="1"/>
      <c r="EI78" s="1"/>
      <c r="EJ78" s="1"/>
      <c r="EK78" s="1"/>
      <c r="EL78" s="1"/>
      <c r="EM78" s="1"/>
      <c r="EN78" s="1"/>
      <c r="EO78" s="1"/>
      <c r="EP78" s="1"/>
      <c r="EQ78" s="1"/>
      <c r="ER78" s="1"/>
      <c r="ES78" s="1"/>
      <c r="ET78" s="1"/>
      <c r="EU78" s="1"/>
      <c r="EV78" s="1"/>
      <c r="EW78" s="1"/>
      <c r="EX78" s="1"/>
      <c r="EY78" s="1"/>
      <c r="EZ78" s="1"/>
      <c r="FA78" s="1"/>
      <c r="FB78" s="1"/>
      <c r="FC78" s="1"/>
      <c r="FD78" s="1"/>
      <c r="FE78" s="1"/>
      <c r="FF78" s="1"/>
      <c r="FG78" s="1"/>
      <c r="FH78" s="1"/>
      <c r="FI78" s="1"/>
      <c r="FJ78" s="1"/>
      <c r="FK78" s="1"/>
      <c r="FL78" s="1"/>
      <c r="FM78" s="1"/>
      <c r="FN78" s="1"/>
      <c r="FO78" s="1"/>
      <c r="FP78" s="1"/>
      <c r="FQ78" s="1"/>
      <c r="FR78" s="1"/>
      <c r="FS78" s="1"/>
      <c r="FT78" s="1"/>
      <c r="FU78" s="1"/>
      <c r="FV78" s="1"/>
      <c r="FW78" s="1"/>
      <c r="FX78" s="1"/>
      <c r="FY78" s="1"/>
      <c r="FZ78" s="1"/>
      <c r="GA78" s="1"/>
      <c r="GB78" s="1"/>
      <c r="GC78" s="1"/>
      <c r="GD78" s="1"/>
      <c r="GE78" s="1"/>
      <c r="GF78" s="1"/>
      <c r="GG78" s="1"/>
      <c r="GH78" s="1"/>
      <c r="GI78" s="1"/>
      <c r="GJ78" s="1"/>
      <c r="GK78" s="1"/>
      <c r="GL78" s="1"/>
      <c r="GM78" s="1"/>
      <c r="GN78" s="1"/>
      <c r="GO78" s="1"/>
      <c r="GP78" s="1"/>
      <c r="GQ78" s="1"/>
      <c r="GR78" s="1"/>
      <c r="GS78" s="1"/>
      <c r="GT78" s="1"/>
      <c r="GU78" s="1"/>
      <c r="GV78" s="1"/>
      <c r="GW78" s="1"/>
      <c r="GX78" s="1"/>
      <c r="GY78" s="1"/>
      <c r="GZ78" s="1"/>
      <c r="HA78" s="1"/>
      <c r="HB78" s="1"/>
      <c r="HC78" s="1"/>
      <c r="HD78" s="1"/>
      <c r="HE78" s="1"/>
      <c r="HF78" s="1"/>
      <c r="HG78" s="1"/>
      <c r="HH78" s="1"/>
      <c r="HI78" s="1"/>
      <c r="HJ78" s="1"/>
      <c r="HK78" s="1"/>
      <c r="HL78" s="1"/>
      <c r="HM78" s="1"/>
      <c r="HN78" s="1"/>
      <c r="HO78" s="1"/>
      <c r="HP78" s="1"/>
      <c r="HQ78" s="1"/>
      <c r="HR78" s="1"/>
      <c r="HS78" s="1"/>
      <c r="HT78" s="1"/>
      <c r="HU78" s="1"/>
      <c r="HV78" s="1"/>
      <c r="HW78" s="1"/>
      <c r="HX78" s="1"/>
      <c r="HY78" s="1"/>
      <c r="HZ78" s="1"/>
      <c r="IA78" s="1"/>
      <c r="IB78" s="1"/>
      <c r="IC78" s="1"/>
      <c r="ID78" s="1"/>
      <c r="IE78" s="1"/>
      <c r="IF78" s="1"/>
      <c r="IG78" s="1"/>
      <c r="IH78" s="1"/>
      <c r="II78" s="1"/>
      <c r="IJ78" s="1"/>
      <c r="IK78" s="1"/>
      <c r="IL78" s="1"/>
      <c r="IM78" s="1"/>
      <c r="IN78" s="1"/>
      <c r="IO78" s="1"/>
      <c r="IP78" s="1"/>
      <c r="IQ78" s="1"/>
      <c r="IR78" s="1"/>
      <c r="IS78" s="1"/>
      <c r="IT78" s="1"/>
      <c r="IU78" s="1"/>
      <c r="IV78" s="1"/>
    </row>
    <row r="79" s="14" customFormat="1" ht="32" customHeight="1" spans="1:256">
      <c r="A79" s="7">
        <v>75</v>
      </c>
      <c r="B79" s="8" t="s">
        <v>247</v>
      </c>
      <c r="C79" s="9">
        <f>VLOOKUP(B79,'2023年度会计师事务所从事证券服务业务基本信息'!B:AB,9,0)</f>
        <v>2</v>
      </c>
      <c r="D79" s="10">
        <f>VLOOKUP(B79,'2023年度会计师事务所从事证券服务业务基本信息'!B:AB,10,0)</f>
        <v>8.281654277</v>
      </c>
      <c r="E79" s="10" t="str">
        <f>VLOOKUP(B79,'2023年度会计师事务所从事证券服务业务基本信息'!B:AB,11,0)</f>
        <v>信息传输、软件和信息技术服务业（1），制造业（1）</v>
      </c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1"/>
      <c r="CO79" s="1"/>
      <c r="CP79" s="1"/>
      <c r="CQ79" s="1"/>
      <c r="CR79" s="1"/>
      <c r="CS79" s="1"/>
      <c r="CT79" s="1"/>
      <c r="CU79" s="1"/>
      <c r="CV79" s="1"/>
      <c r="CW79" s="1"/>
      <c r="CX79" s="1"/>
      <c r="CY79" s="1"/>
      <c r="CZ79" s="1"/>
      <c r="DA79" s="1"/>
      <c r="DB79" s="1"/>
      <c r="DC79" s="1"/>
      <c r="DD79" s="1"/>
      <c r="DE79" s="1"/>
      <c r="DF79" s="1"/>
      <c r="DG79" s="1"/>
      <c r="DH79" s="1"/>
      <c r="DI79" s="1"/>
      <c r="DJ79" s="1"/>
      <c r="DK79" s="1"/>
      <c r="DL79" s="1"/>
      <c r="DM79" s="1"/>
      <c r="DN79" s="1"/>
      <c r="DO79" s="1"/>
      <c r="DP79" s="1"/>
      <c r="DQ79" s="1"/>
      <c r="DR79" s="1"/>
      <c r="DS79" s="1"/>
      <c r="DT79" s="1"/>
      <c r="DU79" s="1"/>
      <c r="DV79" s="1"/>
      <c r="DW79" s="1"/>
      <c r="DX79" s="1"/>
      <c r="DY79" s="1"/>
      <c r="DZ79" s="1"/>
      <c r="EA79" s="1"/>
      <c r="EB79" s="1"/>
      <c r="EC79" s="1"/>
      <c r="ED79" s="1"/>
      <c r="EE79" s="1"/>
      <c r="EF79" s="1"/>
      <c r="EG79" s="1"/>
      <c r="EH79" s="1"/>
      <c r="EI79" s="1"/>
      <c r="EJ79" s="1"/>
      <c r="EK79" s="1"/>
      <c r="EL79" s="1"/>
      <c r="EM79" s="1"/>
      <c r="EN79" s="1"/>
      <c r="EO79" s="1"/>
      <c r="EP79" s="1"/>
      <c r="EQ79" s="1"/>
      <c r="ER79" s="1"/>
      <c r="ES79" s="1"/>
      <c r="ET79" s="1"/>
      <c r="EU79" s="1"/>
      <c r="EV79" s="1"/>
      <c r="EW79" s="1"/>
      <c r="EX79" s="1"/>
      <c r="EY79" s="1"/>
      <c r="EZ79" s="1"/>
      <c r="FA79" s="1"/>
      <c r="FB79" s="1"/>
      <c r="FC79" s="1"/>
      <c r="FD79" s="1"/>
      <c r="FE79" s="1"/>
      <c r="FF79" s="1"/>
      <c r="FG79" s="1"/>
      <c r="FH79" s="1"/>
      <c r="FI79" s="1"/>
      <c r="FJ79" s="1"/>
      <c r="FK79" s="1"/>
      <c r="FL79" s="1"/>
      <c r="FM79" s="1"/>
      <c r="FN79" s="1"/>
      <c r="FO79" s="1"/>
      <c r="FP79" s="1"/>
      <c r="FQ79" s="1"/>
      <c r="FR79" s="1"/>
      <c r="FS79" s="1"/>
      <c r="FT79" s="1"/>
      <c r="FU79" s="1"/>
      <c r="FV79" s="1"/>
      <c r="FW79" s="1"/>
      <c r="FX79" s="1"/>
      <c r="FY79" s="1"/>
      <c r="FZ79" s="1"/>
      <c r="GA79" s="1"/>
      <c r="GB79" s="1"/>
      <c r="GC79" s="1"/>
      <c r="GD79" s="1"/>
      <c r="GE79" s="1"/>
      <c r="GF79" s="1"/>
      <c r="GG79" s="1"/>
      <c r="GH79" s="1"/>
      <c r="GI79" s="1"/>
      <c r="GJ79" s="1"/>
      <c r="GK79" s="1"/>
      <c r="GL79" s="1"/>
      <c r="GM79" s="1"/>
      <c r="GN79" s="1"/>
      <c r="GO79" s="1"/>
      <c r="GP79" s="1"/>
      <c r="GQ79" s="1"/>
      <c r="GR79" s="1"/>
      <c r="GS79" s="1"/>
      <c r="GT79" s="1"/>
      <c r="GU79" s="1"/>
      <c r="GV79" s="1"/>
      <c r="GW79" s="1"/>
      <c r="GX79" s="1"/>
      <c r="GY79" s="1"/>
      <c r="GZ79" s="1"/>
      <c r="HA79" s="1"/>
      <c r="HB79" s="1"/>
      <c r="HC79" s="1"/>
      <c r="HD79" s="1"/>
      <c r="HE79" s="1"/>
      <c r="HF79" s="1"/>
      <c r="HG79" s="1"/>
      <c r="HH79" s="1"/>
      <c r="HI79" s="1"/>
      <c r="HJ79" s="1"/>
      <c r="HK79" s="1"/>
      <c r="HL79" s="1"/>
      <c r="HM79" s="1"/>
      <c r="HN79" s="1"/>
      <c r="HO79" s="1"/>
      <c r="HP79" s="1"/>
      <c r="HQ79" s="1"/>
      <c r="HR79" s="1"/>
      <c r="HS79" s="1"/>
      <c r="HT79" s="1"/>
      <c r="HU79" s="1"/>
      <c r="HV79" s="1"/>
      <c r="HW79" s="1"/>
      <c r="HX79" s="1"/>
      <c r="HY79" s="1"/>
      <c r="HZ79" s="1"/>
      <c r="IA79" s="1"/>
      <c r="IB79" s="1"/>
      <c r="IC79" s="1"/>
      <c r="ID79" s="1"/>
      <c r="IE79" s="1"/>
      <c r="IF79" s="1"/>
      <c r="IG79" s="1"/>
      <c r="IH79" s="1"/>
      <c r="II79" s="1"/>
      <c r="IJ79" s="1"/>
      <c r="IK79" s="1"/>
      <c r="IL79" s="1"/>
      <c r="IM79" s="1"/>
      <c r="IN79" s="1"/>
      <c r="IO79" s="1"/>
      <c r="IP79" s="1"/>
      <c r="IQ79" s="1"/>
      <c r="IR79" s="1"/>
      <c r="IS79" s="1"/>
      <c r="IT79" s="1"/>
      <c r="IU79" s="1"/>
      <c r="IV79" s="1"/>
    </row>
    <row r="80" s="14" customFormat="1" ht="32" customHeight="1" spans="1:256">
      <c r="A80" s="7">
        <v>76</v>
      </c>
      <c r="B80" s="8" t="s">
        <v>78</v>
      </c>
      <c r="C80" s="9">
        <f>VLOOKUP(B80,'2023年度会计师事务所从事证券服务业务基本信息'!B:AB,9,0)</f>
        <v>1</v>
      </c>
      <c r="D80" s="10">
        <f>VLOOKUP(B80,'2023年度会计师事务所从事证券服务业务基本信息'!B:AB,10,0)</f>
        <v>1.0368469299</v>
      </c>
      <c r="E80" s="10" t="str">
        <f>VLOOKUP(B80,'2023年度会计师事务所从事证券服务业务基本信息'!B:AB,11,0)</f>
        <v>制造业（1）</v>
      </c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1"/>
      <c r="CS80" s="1"/>
      <c r="CT80" s="1"/>
      <c r="CU80" s="1"/>
      <c r="CV80" s="1"/>
      <c r="CW80" s="1"/>
      <c r="CX80" s="1"/>
      <c r="CY80" s="1"/>
      <c r="CZ80" s="1"/>
      <c r="DA80" s="1"/>
      <c r="DB80" s="1"/>
      <c r="DC80" s="1"/>
      <c r="DD80" s="1"/>
      <c r="DE80" s="1"/>
      <c r="DF80" s="1"/>
      <c r="DG80" s="1"/>
      <c r="DH80" s="1"/>
      <c r="DI80" s="1"/>
      <c r="DJ80" s="1"/>
      <c r="DK80" s="1"/>
      <c r="DL80" s="1"/>
      <c r="DM80" s="1"/>
      <c r="DN80" s="1"/>
      <c r="DO80" s="1"/>
      <c r="DP80" s="1"/>
      <c r="DQ80" s="1"/>
      <c r="DR80" s="1"/>
      <c r="DS80" s="1"/>
      <c r="DT80" s="1"/>
      <c r="DU80" s="1"/>
      <c r="DV80" s="1"/>
      <c r="DW80" s="1"/>
      <c r="DX80" s="1"/>
      <c r="DY80" s="1"/>
      <c r="DZ80" s="1"/>
      <c r="EA80" s="1"/>
      <c r="EB80" s="1"/>
      <c r="EC80" s="1"/>
      <c r="ED80" s="1"/>
      <c r="EE80" s="1"/>
      <c r="EF80" s="1"/>
      <c r="EG80" s="1"/>
      <c r="EH80" s="1"/>
      <c r="EI80" s="1"/>
      <c r="EJ80" s="1"/>
      <c r="EK80" s="1"/>
      <c r="EL80" s="1"/>
      <c r="EM80" s="1"/>
      <c r="EN80" s="1"/>
      <c r="EO80" s="1"/>
      <c r="EP80" s="1"/>
      <c r="EQ80" s="1"/>
      <c r="ER80" s="1"/>
      <c r="ES80" s="1"/>
      <c r="ET80" s="1"/>
      <c r="EU80" s="1"/>
      <c r="EV80" s="1"/>
      <c r="EW80" s="1"/>
      <c r="EX80" s="1"/>
      <c r="EY80" s="1"/>
      <c r="EZ80" s="1"/>
      <c r="FA80" s="1"/>
      <c r="FB80" s="1"/>
      <c r="FC80" s="1"/>
      <c r="FD80" s="1"/>
      <c r="FE80" s="1"/>
      <c r="FF80" s="1"/>
      <c r="FG80" s="1"/>
      <c r="FH80" s="1"/>
      <c r="FI80" s="1"/>
      <c r="FJ80" s="1"/>
      <c r="FK80" s="1"/>
      <c r="FL80" s="1"/>
      <c r="FM80" s="1"/>
      <c r="FN80" s="1"/>
      <c r="FO80" s="1"/>
      <c r="FP80" s="1"/>
      <c r="FQ80" s="1"/>
      <c r="FR80" s="1"/>
      <c r="FS80" s="1"/>
      <c r="FT80" s="1"/>
      <c r="FU80" s="1"/>
      <c r="FV80" s="1"/>
      <c r="FW80" s="1"/>
      <c r="FX80" s="1"/>
      <c r="FY80" s="1"/>
      <c r="FZ80" s="1"/>
      <c r="GA80" s="1"/>
      <c r="GB80" s="1"/>
      <c r="GC80" s="1"/>
      <c r="GD80" s="1"/>
      <c r="GE80" s="1"/>
      <c r="GF80" s="1"/>
      <c r="GG80" s="1"/>
      <c r="GH80" s="1"/>
      <c r="GI80" s="1"/>
      <c r="GJ80" s="1"/>
      <c r="GK80" s="1"/>
      <c r="GL80" s="1"/>
      <c r="GM80" s="1"/>
      <c r="GN80" s="1"/>
      <c r="GO80" s="1"/>
      <c r="GP80" s="1"/>
      <c r="GQ80" s="1"/>
      <c r="GR80" s="1"/>
      <c r="GS80" s="1"/>
      <c r="GT80" s="1"/>
      <c r="GU80" s="1"/>
      <c r="GV80" s="1"/>
      <c r="GW80" s="1"/>
      <c r="GX80" s="1"/>
      <c r="GY80" s="1"/>
      <c r="GZ80" s="1"/>
      <c r="HA80" s="1"/>
      <c r="HB80" s="1"/>
      <c r="HC80" s="1"/>
      <c r="HD80" s="1"/>
      <c r="HE80" s="1"/>
      <c r="HF80" s="1"/>
      <c r="HG80" s="1"/>
      <c r="HH80" s="1"/>
      <c r="HI80" s="1"/>
      <c r="HJ80" s="1"/>
      <c r="HK80" s="1"/>
      <c r="HL80" s="1"/>
      <c r="HM80" s="1"/>
      <c r="HN80" s="1"/>
      <c r="HO80" s="1"/>
      <c r="HP80" s="1"/>
      <c r="HQ80" s="1"/>
      <c r="HR80" s="1"/>
      <c r="HS80" s="1"/>
      <c r="HT80" s="1"/>
      <c r="HU80" s="1"/>
      <c r="HV80" s="1"/>
      <c r="HW80" s="1"/>
      <c r="HX80" s="1"/>
      <c r="HY80" s="1"/>
      <c r="HZ80" s="1"/>
      <c r="IA80" s="1"/>
      <c r="IB80" s="1"/>
      <c r="IC80" s="1"/>
      <c r="ID80" s="1"/>
      <c r="IE80" s="1"/>
      <c r="IF80" s="1"/>
      <c r="IG80" s="1"/>
      <c r="IH80" s="1"/>
      <c r="II80" s="1"/>
      <c r="IJ80" s="1"/>
      <c r="IK80" s="1"/>
      <c r="IL80" s="1"/>
      <c r="IM80" s="1"/>
      <c r="IN80" s="1"/>
      <c r="IO80" s="1"/>
      <c r="IP80" s="1"/>
      <c r="IQ80" s="1"/>
      <c r="IR80" s="1"/>
      <c r="IS80" s="1"/>
      <c r="IT80" s="1"/>
      <c r="IU80" s="1"/>
      <c r="IV80" s="1"/>
    </row>
    <row r="81" s="14" customFormat="1" ht="32" customHeight="1" spans="1:256">
      <c r="A81" s="7">
        <v>77</v>
      </c>
      <c r="B81" s="8" t="s">
        <v>104</v>
      </c>
      <c r="C81" s="9">
        <f>VLOOKUP(B81,'2023年度会计师事务所从事证券服务业务基本信息'!B:AB,9,0)</f>
        <v>1</v>
      </c>
      <c r="D81" s="10">
        <f>VLOOKUP(B81,'2023年度会计师事务所从事证券服务业务基本信息'!B:AB,10,0)</f>
        <v>0.1932844855</v>
      </c>
      <c r="E81" s="10" t="str">
        <f>VLOOKUP(B81,'2023年度会计师事务所从事证券服务业务基本信息'!B:AB,11,0)</f>
        <v>制造业（1）</v>
      </c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1"/>
      <c r="CS81" s="1"/>
      <c r="CT81" s="1"/>
      <c r="CU81" s="1"/>
      <c r="CV81" s="1"/>
      <c r="CW81" s="1"/>
      <c r="CX81" s="1"/>
      <c r="CY81" s="1"/>
      <c r="CZ81" s="1"/>
      <c r="DA81" s="1"/>
      <c r="DB81" s="1"/>
      <c r="DC81" s="1"/>
      <c r="DD81" s="1"/>
      <c r="DE81" s="1"/>
      <c r="DF81" s="1"/>
      <c r="DG81" s="1"/>
      <c r="DH81" s="1"/>
      <c r="DI81" s="1"/>
      <c r="DJ81" s="1"/>
      <c r="DK81" s="1"/>
      <c r="DL81" s="1"/>
      <c r="DM81" s="1"/>
      <c r="DN81" s="1"/>
      <c r="DO81" s="1"/>
      <c r="DP81" s="1"/>
      <c r="DQ81" s="1"/>
      <c r="DR81" s="1"/>
      <c r="DS81" s="1"/>
      <c r="DT81" s="1"/>
      <c r="DU81" s="1"/>
      <c r="DV81" s="1"/>
      <c r="DW81" s="1"/>
      <c r="DX81" s="1"/>
      <c r="DY81" s="1"/>
      <c r="DZ81" s="1"/>
      <c r="EA81" s="1"/>
      <c r="EB81" s="1"/>
      <c r="EC81" s="1"/>
      <c r="ED81" s="1"/>
      <c r="EE81" s="1"/>
      <c r="EF81" s="1"/>
      <c r="EG81" s="1"/>
      <c r="EH81" s="1"/>
      <c r="EI81" s="1"/>
      <c r="EJ81" s="1"/>
      <c r="EK81" s="1"/>
      <c r="EL81" s="1"/>
      <c r="EM81" s="1"/>
      <c r="EN81" s="1"/>
      <c r="EO81" s="1"/>
      <c r="EP81" s="1"/>
      <c r="EQ81" s="1"/>
      <c r="ER81" s="1"/>
      <c r="ES81" s="1"/>
      <c r="ET81" s="1"/>
      <c r="EU81" s="1"/>
      <c r="EV81" s="1"/>
      <c r="EW81" s="1"/>
      <c r="EX81" s="1"/>
      <c r="EY81" s="1"/>
      <c r="EZ81" s="1"/>
      <c r="FA81" s="1"/>
      <c r="FB81" s="1"/>
      <c r="FC81" s="1"/>
      <c r="FD81" s="1"/>
      <c r="FE81" s="1"/>
      <c r="FF81" s="1"/>
      <c r="FG81" s="1"/>
      <c r="FH81" s="1"/>
      <c r="FI81" s="1"/>
      <c r="FJ81" s="1"/>
      <c r="FK81" s="1"/>
      <c r="FL81" s="1"/>
      <c r="FM81" s="1"/>
      <c r="FN81" s="1"/>
      <c r="FO81" s="1"/>
      <c r="FP81" s="1"/>
      <c r="FQ81" s="1"/>
      <c r="FR81" s="1"/>
      <c r="FS81" s="1"/>
      <c r="FT81" s="1"/>
      <c r="FU81" s="1"/>
      <c r="FV81" s="1"/>
      <c r="FW81" s="1"/>
      <c r="FX81" s="1"/>
      <c r="FY81" s="1"/>
      <c r="FZ81" s="1"/>
      <c r="GA81" s="1"/>
      <c r="GB81" s="1"/>
      <c r="GC81" s="1"/>
      <c r="GD81" s="1"/>
      <c r="GE81" s="1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  <c r="GV81" s="1"/>
      <c r="GW81" s="1"/>
      <c r="GX81" s="1"/>
      <c r="GY81" s="1"/>
      <c r="GZ81" s="1"/>
      <c r="HA81" s="1"/>
      <c r="HB81" s="1"/>
      <c r="HC81" s="1"/>
      <c r="HD81" s="1"/>
      <c r="HE81" s="1"/>
      <c r="HF81" s="1"/>
      <c r="HG81" s="1"/>
      <c r="HH81" s="1"/>
      <c r="HI81" s="1"/>
      <c r="HJ81" s="1"/>
      <c r="HK81" s="1"/>
      <c r="HL81" s="1"/>
      <c r="HM81" s="1"/>
      <c r="HN81" s="1"/>
      <c r="HO81" s="1"/>
      <c r="HP81" s="1"/>
      <c r="HQ81" s="1"/>
      <c r="HR81" s="1"/>
      <c r="HS81" s="1"/>
      <c r="HT81" s="1"/>
      <c r="HU81" s="1"/>
      <c r="HV81" s="1"/>
      <c r="HW81" s="1"/>
      <c r="HX81" s="1"/>
      <c r="HY81" s="1"/>
      <c r="HZ81" s="1"/>
      <c r="IA81" s="1"/>
      <c r="IB81" s="1"/>
      <c r="IC81" s="1"/>
      <c r="ID81" s="1"/>
      <c r="IE81" s="1"/>
      <c r="IF81" s="1"/>
      <c r="IG81" s="1"/>
      <c r="IH81" s="1"/>
      <c r="II81" s="1"/>
      <c r="IJ81" s="1"/>
      <c r="IK81" s="1"/>
      <c r="IL81" s="1"/>
      <c r="IM81" s="1"/>
      <c r="IN81" s="1"/>
      <c r="IO81" s="1"/>
      <c r="IP81" s="1"/>
      <c r="IQ81" s="1"/>
      <c r="IR81" s="1"/>
      <c r="IS81" s="1"/>
      <c r="IT81" s="1"/>
      <c r="IU81" s="1"/>
      <c r="IV81" s="1"/>
    </row>
    <row r="82" s="14" customFormat="1" ht="32" customHeight="1" spans="1:256">
      <c r="A82" s="7">
        <v>78</v>
      </c>
      <c r="B82" s="8" t="s">
        <v>113</v>
      </c>
      <c r="C82" s="9">
        <f>VLOOKUP(B82,'2023年度会计师事务所从事证券服务业务基本信息'!B:AB,9,0)</f>
        <v>1</v>
      </c>
      <c r="D82" s="10">
        <f>VLOOKUP(B82,'2023年度会计师事务所从事证券服务业务基本信息'!B:AB,10,0)</f>
        <v>0.1184161234</v>
      </c>
      <c r="E82" s="10" t="str">
        <f>VLOOKUP(B82,'2023年度会计师事务所从事证券服务业务基本信息'!B:AB,11,0)</f>
        <v>信息传输、软件和信息技术服务业（1）</v>
      </c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1"/>
      <c r="CT82" s="1"/>
      <c r="CU82" s="1"/>
      <c r="CV82" s="1"/>
      <c r="CW82" s="1"/>
      <c r="CX82" s="1"/>
      <c r="CY82" s="1"/>
      <c r="CZ82" s="1"/>
      <c r="DA82" s="1"/>
      <c r="DB82" s="1"/>
      <c r="DC82" s="1"/>
      <c r="DD82" s="1"/>
      <c r="DE82" s="1"/>
      <c r="DF82" s="1"/>
      <c r="DG82" s="1"/>
      <c r="DH82" s="1"/>
      <c r="DI82" s="1"/>
      <c r="DJ82" s="1"/>
      <c r="DK82" s="1"/>
      <c r="DL82" s="1"/>
      <c r="DM82" s="1"/>
      <c r="DN82" s="1"/>
      <c r="DO82" s="1"/>
      <c r="DP82" s="1"/>
      <c r="DQ82" s="1"/>
      <c r="DR82" s="1"/>
      <c r="DS82" s="1"/>
      <c r="DT82" s="1"/>
      <c r="DU82" s="1"/>
      <c r="DV82" s="1"/>
      <c r="DW82" s="1"/>
      <c r="DX82" s="1"/>
      <c r="DY82" s="1"/>
      <c r="DZ82" s="1"/>
      <c r="EA82" s="1"/>
      <c r="EB82" s="1"/>
      <c r="EC82" s="1"/>
      <c r="ED82" s="1"/>
      <c r="EE82" s="1"/>
      <c r="EF82" s="1"/>
      <c r="EG82" s="1"/>
      <c r="EH82" s="1"/>
      <c r="EI82" s="1"/>
      <c r="EJ82" s="1"/>
      <c r="EK82" s="1"/>
      <c r="EL82" s="1"/>
      <c r="EM82" s="1"/>
      <c r="EN82" s="1"/>
      <c r="EO82" s="1"/>
      <c r="EP82" s="1"/>
      <c r="EQ82" s="1"/>
      <c r="ER82" s="1"/>
      <c r="ES82" s="1"/>
      <c r="ET82" s="1"/>
      <c r="EU82" s="1"/>
      <c r="EV82" s="1"/>
      <c r="EW82" s="1"/>
      <c r="EX82" s="1"/>
      <c r="EY82" s="1"/>
      <c r="EZ82" s="1"/>
      <c r="FA82" s="1"/>
      <c r="FB82" s="1"/>
      <c r="FC82" s="1"/>
      <c r="FD82" s="1"/>
      <c r="FE82" s="1"/>
      <c r="FF82" s="1"/>
      <c r="FG82" s="1"/>
      <c r="FH82" s="1"/>
      <c r="FI82" s="1"/>
      <c r="FJ82" s="1"/>
      <c r="FK82" s="1"/>
      <c r="FL82" s="1"/>
      <c r="FM82" s="1"/>
      <c r="FN82" s="1"/>
      <c r="FO82" s="1"/>
      <c r="FP82" s="1"/>
      <c r="FQ82" s="1"/>
      <c r="FR82" s="1"/>
      <c r="FS82" s="1"/>
      <c r="FT82" s="1"/>
      <c r="FU82" s="1"/>
      <c r="FV82" s="1"/>
      <c r="FW82" s="1"/>
      <c r="FX82" s="1"/>
      <c r="FY82" s="1"/>
      <c r="FZ82" s="1"/>
      <c r="GA82" s="1"/>
      <c r="GB82" s="1"/>
      <c r="GC82" s="1"/>
      <c r="GD82" s="1"/>
      <c r="GE82" s="1"/>
      <c r="GF82" s="1"/>
      <c r="GG82" s="1"/>
      <c r="GH82" s="1"/>
      <c r="GI82" s="1"/>
      <c r="GJ82" s="1"/>
      <c r="GK82" s="1"/>
      <c r="GL82" s="1"/>
      <c r="GM82" s="1"/>
      <c r="GN82" s="1"/>
      <c r="GO82" s="1"/>
      <c r="GP82" s="1"/>
      <c r="GQ82" s="1"/>
      <c r="GR82" s="1"/>
      <c r="GS82" s="1"/>
      <c r="GT82" s="1"/>
      <c r="GU82" s="1"/>
      <c r="GV82" s="1"/>
      <c r="GW82" s="1"/>
      <c r="GX82" s="1"/>
      <c r="GY82" s="1"/>
      <c r="GZ82" s="1"/>
      <c r="HA82" s="1"/>
      <c r="HB82" s="1"/>
      <c r="HC82" s="1"/>
      <c r="HD82" s="1"/>
      <c r="HE82" s="1"/>
      <c r="HF82" s="1"/>
      <c r="HG82" s="1"/>
      <c r="HH82" s="1"/>
      <c r="HI82" s="1"/>
      <c r="HJ82" s="1"/>
      <c r="HK82" s="1"/>
      <c r="HL82" s="1"/>
      <c r="HM82" s="1"/>
      <c r="HN82" s="1"/>
      <c r="HO82" s="1"/>
      <c r="HP82" s="1"/>
      <c r="HQ82" s="1"/>
      <c r="HR82" s="1"/>
      <c r="HS82" s="1"/>
      <c r="HT82" s="1"/>
      <c r="HU82" s="1"/>
      <c r="HV82" s="1"/>
      <c r="HW82" s="1"/>
      <c r="HX82" s="1"/>
      <c r="HY82" s="1"/>
      <c r="HZ82" s="1"/>
      <c r="IA82" s="1"/>
      <c r="IB82" s="1"/>
      <c r="IC82" s="1"/>
      <c r="ID82" s="1"/>
      <c r="IE82" s="1"/>
      <c r="IF82" s="1"/>
      <c r="IG82" s="1"/>
      <c r="IH82" s="1"/>
      <c r="II82" s="1"/>
      <c r="IJ82" s="1"/>
      <c r="IK82" s="1"/>
      <c r="IL82" s="1"/>
      <c r="IM82" s="1"/>
      <c r="IN82" s="1"/>
      <c r="IO82" s="1"/>
      <c r="IP82" s="1"/>
      <c r="IQ82" s="1"/>
      <c r="IR82" s="1"/>
      <c r="IS82" s="1"/>
      <c r="IT82" s="1"/>
      <c r="IU82" s="1"/>
      <c r="IV82" s="1"/>
    </row>
    <row r="83" s="14" customFormat="1" ht="32" customHeight="1" spans="1:256">
      <c r="A83" s="7">
        <v>79</v>
      </c>
      <c r="B83" s="8" t="s">
        <v>153</v>
      </c>
      <c r="C83" s="9">
        <f>VLOOKUP(B83,'2023年度会计师事务所从事证券服务业务基本信息'!B:AB,9,0)</f>
        <v>1</v>
      </c>
      <c r="D83" s="10">
        <f>VLOOKUP(B83,'2023年度会计师事务所从事证券服务业务基本信息'!B:AB,10,0)</f>
        <v>0.3173873362</v>
      </c>
      <c r="E83" s="10" t="str">
        <f>VLOOKUP(B83,'2023年度会计师事务所从事证券服务业务基本信息'!B:AB,11,0)</f>
        <v>制造业（1）</v>
      </c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1"/>
      <c r="CT83" s="1"/>
      <c r="CU83" s="1"/>
      <c r="CV83" s="1"/>
      <c r="CW83" s="1"/>
      <c r="CX83" s="1"/>
      <c r="CY83" s="1"/>
      <c r="CZ83" s="1"/>
      <c r="DA83" s="1"/>
      <c r="DB83" s="1"/>
      <c r="DC83" s="1"/>
      <c r="DD83" s="1"/>
      <c r="DE83" s="1"/>
      <c r="DF83" s="1"/>
      <c r="DG83" s="1"/>
      <c r="DH83" s="1"/>
      <c r="DI83" s="1"/>
      <c r="DJ83" s="1"/>
      <c r="DK83" s="1"/>
      <c r="DL83" s="1"/>
      <c r="DM83" s="1"/>
      <c r="DN83" s="1"/>
      <c r="DO83" s="1"/>
      <c r="DP83" s="1"/>
      <c r="DQ83" s="1"/>
      <c r="DR83" s="1"/>
      <c r="DS83" s="1"/>
      <c r="DT83" s="1"/>
      <c r="DU83" s="1"/>
      <c r="DV83" s="1"/>
      <c r="DW83" s="1"/>
      <c r="DX83" s="1"/>
      <c r="DY83" s="1"/>
      <c r="DZ83" s="1"/>
      <c r="EA83" s="1"/>
      <c r="EB83" s="1"/>
      <c r="EC83" s="1"/>
      <c r="ED83" s="1"/>
      <c r="EE83" s="1"/>
      <c r="EF83" s="1"/>
      <c r="EG83" s="1"/>
      <c r="EH83" s="1"/>
      <c r="EI83" s="1"/>
      <c r="EJ83" s="1"/>
      <c r="EK83" s="1"/>
      <c r="EL83" s="1"/>
      <c r="EM83" s="1"/>
      <c r="EN83" s="1"/>
      <c r="EO83" s="1"/>
      <c r="EP83" s="1"/>
      <c r="EQ83" s="1"/>
      <c r="ER83" s="1"/>
      <c r="ES83" s="1"/>
      <c r="ET83" s="1"/>
      <c r="EU83" s="1"/>
      <c r="EV83" s="1"/>
      <c r="EW83" s="1"/>
      <c r="EX83" s="1"/>
      <c r="EY83" s="1"/>
      <c r="EZ83" s="1"/>
      <c r="FA83" s="1"/>
      <c r="FB83" s="1"/>
      <c r="FC83" s="1"/>
      <c r="FD83" s="1"/>
      <c r="FE83" s="1"/>
      <c r="FF83" s="1"/>
      <c r="FG83" s="1"/>
      <c r="FH83" s="1"/>
      <c r="FI83" s="1"/>
      <c r="FJ83" s="1"/>
      <c r="FK83" s="1"/>
      <c r="FL83" s="1"/>
      <c r="FM83" s="1"/>
      <c r="FN83" s="1"/>
      <c r="FO83" s="1"/>
      <c r="FP83" s="1"/>
      <c r="FQ83" s="1"/>
      <c r="FR83" s="1"/>
      <c r="FS83" s="1"/>
      <c r="FT83" s="1"/>
      <c r="FU83" s="1"/>
      <c r="FV83" s="1"/>
      <c r="FW83" s="1"/>
      <c r="FX83" s="1"/>
      <c r="FY83" s="1"/>
      <c r="FZ83" s="1"/>
      <c r="GA83" s="1"/>
      <c r="GB83" s="1"/>
      <c r="GC83" s="1"/>
      <c r="GD83" s="1"/>
      <c r="GE83" s="1"/>
      <c r="GF83" s="1"/>
      <c r="GG83" s="1"/>
      <c r="GH83" s="1"/>
      <c r="GI83" s="1"/>
      <c r="GJ83" s="1"/>
      <c r="GK83" s="1"/>
      <c r="GL83" s="1"/>
      <c r="GM83" s="1"/>
      <c r="GN83" s="1"/>
      <c r="GO83" s="1"/>
      <c r="GP83" s="1"/>
      <c r="GQ83" s="1"/>
      <c r="GR83" s="1"/>
      <c r="GS83" s="1"/>
      <c r="GT83" s="1"/>
      <c r="GU83" s="1"/>
      <c r="GV83" s="1"/>
      <c r="GW83" s="1"/>
      <c r="GX83" s="1"/>
      <c r="GY83" s="1"/>
      <c r="GZ83" s="1"/>
      <c r="HA83" s="1"/>
      <c r="HB83" s="1"/>
      <c r="HC83" s="1"/>
      <c r="HD83" s="1"/>
      <c r="HE83" s="1"/>
      <c r="HF83" s="1"/>
      <c r="HG83" s="1"/>
      <c r="HH83" s="1"/>
      <c r="HI83" s="1"/>
      <c r="HJ83" s="1"/>
      <c r="HK83" s="1"/>
      <c r="HL83" s="1"/>
      <c r="HM83" s="1"/>
      <c r="HN83" s="1"/>
      <c r="HO83" s="1"/>
      <c r="HP83" s="1"/>
      <c r="HQ83" s="1"/>
      <c r="HR83" s="1"/>
      <c r="HS83" s="1"/>
      <c r="HT83" s="1"/>
      <c r="HU83" s="1"/>
      <c r="HV83" s="1"/>
      <c r="HW83" s="1"/>
      <c r="HX83" s="1"/>
      <c r="HY83" s="1"/>
      <c r="HZ83" s="1"/>
      <c r="IA83" s="1"/>
      <c r="IB83" s="1"/>
      <c r="IC83" s="1"/>
      <c r="ID83" s="1"/>
      <c r="IE83" s="1"/>
      <c r="IF83" s="1"/>
      <c r="IG83" s="1"/>
      <c r="IH83" s="1"/>
      <c r="II83" s="1"/>
      <c r="IJ83" s="1"/>
      <c r="IK83" s="1"/>
      <c r="IL83" s="1"/>
      <c r="IM83" s="1"/>
      <c r="IN83" s="1"/>
      <c r="IO83" s="1"/>
      <c r="IP83" s="1"/>
      <c r="IQ83" s="1"/>
      <c r="IR83" s="1"/>
      <c r="IS83" s="1"/>
      <c r="IT83" s="1"/>
      <c r="IU83" s="1"/>
      <c r="IV83" s="1"/>
    </row>
    <row r="84" s="14" customFormat="1" ht="32" customHeight="1" spans="1:256">
      <c r="A84" s="7">
        <v>80</v>
      </c>
      <c r="B84" s="8" t="s">
        <v>171</v>
      </c>
      <c r="C84" s="9">
        <f>VLOOKUP(B84,'2023年度会计师事务所从事证券服务业务基本信息'!B:AB,9,0)</f>
        <v>1</v>
      </c>
      <c r="D84" s="10">
        <f>VLOOKUP(B84,'2023年度会计师事务所从事证券服务业务基本信息'!B:AB,10,0)</f>
        <v>2.5758027329</v>
      </c>
      <c r="E84" s="10" t="str">
        <f>VLOOKUP(B84,'2023年度会计师事务所从事证券服务业务基本信息'!B:AB,11,0)</f>
        <v>制造业（1）</v>
      </c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1"/>
      <c r="CM84" s="1"/>
      <c r="CN84" s="1"/>
      <c r="CO84" s="1"/>
      <c r="CP84" s="1"/>
      <c r="CQ84" s="1"/>
      <c r="CR84" s="1"/>
      <c r="CS84" s="1"/>
      <c r="CT84" s="1"/>
      <c r="CU84" s="1"/>
      <c r="CV84" s="1"/>
      <c r="CW84" s="1"/>
      <c r="CX84" s="1"/>
      <c r="CY84" s="1"/>
      <c r="CZ84" s="1"/>
      <c r="DA84" s="1"/>
      <c r="DB84" s="1"/>
      <c r="DC84" s="1"/>
      <c r="DD84" s="1"/>
      <c r="DE84" s="1"/>
      <c r="DF84" s="1"/>
      <c r="DG84" s="1"/>
      <c r="DH84" s="1"/>
      <c r="DI84" s="1"/>
      <c r="DJ84" s="1"/>
      <c r="DK84" s="1"/>
      <c r="DL84" s="1"/>
      <c r="DM84" s="1"/>
      <c r="DN84" s="1"/>
      <c r="DO84" s="1"/>
      <c r="DP84" s="1"/>
      <c r="DQ84" s="1"/>
      <c r="DR84" s="1"/>
      <c r="DS84" s="1"/>
      <c r="DT84" s="1"/>
      <c r="DU84" s="1"/>
      <c r="DV84" s="1"/>
      <c r="DW84" s="1"/>
      <c r="DX84" s="1"/>
      <c r="DY84" s="1"/>
      <c r="DZ84" s="1"/>
      <c r="EA84" s="1"/>
      <c r="EB84" s="1"/>
      <c r="EC84" s="1"/>
      <c r="ED84" s="1"/>
      <c r="EE84" s="1"/>
      <c r="EF84" s="1"/>
      <c r="EG84" s="1"/>
      <c r="EH84" s="1"/>
      <c r="EI84" s="1"/>
      <c r="EJ84" s="1"/>
      <c r="EK84" s="1"/>
      <c r="EL84" s="1"/>
      <c r="EM84" s="1"/>
      <c r="EN84" s="1"/>
      <c r="EO84" s="1"/>
      <c r="EP84" s="1"/>
      <c r="EQ84" s="1"/>
      <c r="ER84" s="1"/>
      <c r="ES84" s="1"/>
      <c r="ET84" s="1"/>
      <c r="EU84" s="1"/>
      <c r="EV84" s="1"/>
      <c r="EW84" s="1"/>
      <c r="EX84" s="1"/>
      <c r="EY84" s="1"/>
      <c r="EZ84" s="1"/>
      <c r="FA84" s="1"/>
      <c r="FB84" s="1"/>
      <c r="FC84" s="1"/>
      <c r="FD84" s="1"/>
      <c r="FE84" s="1"/>
      <c r="FF84" s="1"/>
      <c r="FG84" s="1"/>
      <c r="FH84" s="1"/>
      <c r="FI84" s="1"/>
      <c r="FJ84" s="1"/>
      <c r="FK84" s="1"/>
      <c r="FL84" s="1"/>
      <c r="FM84" s="1"/>
      <c r="FN84" s="1"/>
      <c r="FO84" s="1"/>
      <c r="FP84" s="1"/>
      <c r="FQ84" s="1"/>
      <c r="FR84" s="1"/>
      <c r="FS84" s="1"/>
      <c r="FT84" s="1"/>
      <c r="FU84" s="1"/>
      <c r="FV84" s="1"/>
      <c r="FW84" s="1"/>
      <c r="FX84" s="1"/>
      <c r="FY84" s="1"/>
      <c r="FZ84" s="1"/>
      <c r="GA84" s="1"/>
      <c r="GB84" s="1"/>
      <c r="GC84" s="1"/>
      <c r="GD84" s="1"/>
      <c r="GE84" s="1"/>
      <c r="GF84" s="1"/>
      <c r="GG84" s="1"/>
      <c r="GH84" s="1"/>
      <c r="GI84" s="1"/>
      <c r="GJ84" s="1"/>
      <c r="GK84" s="1"/>
      <c r="GL84" s="1"/>
      <c r="GM84" s="1"/>
      <c r="GN84" s="1"/>
      <c r="GO84" s="1"/>
      <c r="GP84" s="1"/>
      <c r="GQ84" s="1"/>
      <c r="GR84" s="1"/>
      <c r="GS84" s="1"/>
      <c r="GT84" s="1"/>
      <c r="GU84" s="1"/>
      <c r="GV84" s="1"/>
      <c r="GW84" s="1"/>
      <c r="GX84" s="1"/>
      <c r="GY84" s="1"/>
      <c r="GZ84" s="1"/>
      <c r="HA84" s="1"/>
      <c r="HB84" s="1"/>
      <c r="HC84" s="1"/>
      <c r="HD84" s="1"/>
      <c r="HE84" s="1"/>
      <c r="HF84" s="1"/>
      <c r="HG84" s="1"/>
      <c r="HH84" s="1"/>
      <c r="HI84" s="1"/>
      <c r="HJ84" s="1"/>
      <c r="HK84" s="1"/>
      <c r="HL84" s="1"/>
      <c r="HM84" s="1"/>
      <c r="HN84" s="1"/>
      <c r="HO84" s="1"/>
      <c r="HP84" s="1"/>
      <c r="HQ84" s="1"/>
      <c r="HR84" s="1"/>
      <c r="HS84" s="1"/>
      <c r="HT84" s="1"/>
      <c r="HU84" s="1"/>
      <c r="HV84" s="1"/>
      <c r="HW84" s="1"/>
      <c r="HX84" s="1"/>
      <c r="HY84" s="1"/>
      <c r="HZ84" s="1"/>
      <c r="IA84" s="1"/>
      <c r="IB84" s="1"/>
      <c r="IC84" s="1"/>
      <c r="ID84" s="1"/>
      <c r="IE84" s="1"/>
      <c r="IF84" s="1"/>
      <c r="IG84" s="1"/>
      <c r="IH84" s="1"/>
      <c r="II84" s="1"/>
      <c r="IJ84" s="1"/>
      <c r="IK84" s="1"/>
      <c r="IL84" s="1"/>
      <c r="IM84" s="1"/>
      <c r="IN84" s="1"/>
      <c r="IO84" s="1"/>
      <c r="IP84" s="1"/>
      <c r="IQ84" s="1"/>
      <c r="IR84" s="1"/>
      <c r="IS84" s="1"/>
      <c r="IT84" s="1"/>
      <c r="IU84" s="1"/>
      <c r="IV84" s="1"/>
    </row>
    <row r="85" s="14" customFormat="1" ht="32" customHeight="1" spans="1:256">
      <c r="A85" s="7">
        <v>81</v>
      </c>
      <c r="B85" s="8" t="s">
        <v>175</v>
      </c>
      <c r="C85" s="9">
        <f>VLOOKUP(B85,'2023年度会计师事务所从事证券服务业务基本信息'!B:AB,9,0)</f>
        <v>1</v>
      </c>
      <c r="D85" s="10">
        <f>VLOOKUP(B85,'2023年度会计师事务所从事证券服务业务基本信息'!B:AB,10,0)</f>
        <v>2.2840410164</v>
      </c>
      <c r="E85" s="10" t="str">
        <f>VLOOKUP(B85,'2023年度会计师事务所从事证券服务业务基本信息'!B:AB,11,0)</f>
        <v>信息传输、软件和信息技术服务业（1）</v>
      </c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  <c r="CJ85" s="1"/>
      <c r="CK85" s="1"/>
      <c r="CL85" s="1"/>
      <c r="CM85" s="1"/>
      <c r="CN85" s="1"/>
      <c r="CO85" s="1"/>
      <c r="CP85" s="1"/>
      <c r="CQ85" s="1"/>
      <c r="CR85" s="1"/>
      <c r="CS85" s="1"/>
      <c r="CT85" s="1"/>
      <c r="CU85" s="1"/>
      <c r="CV85" s="1"/>
      <c r="CW85" s="1"/>
      <c r="CX85" s="1"/>
      <c r="CY85" s="1"/>
      <c r="CZ85" s="1"/>
      <c r="DA85" s="1"/>
      <c r="DB85" s="1"/>
      <c r="DC85" s="1"/>
      <c r="DD85" s="1"/>
      <c r="DE85" s="1"/>
      <c r="DF85" s="1"/>
      <c r="DG85" s="1"/>
      <c r="DH85" s="1"/>
      <c r="DI85" s="1"/>
      <c r="DJ85" s="1"/>
      <c r="DK85" s="1"/>
      <c r="DL85" s="1"/>
      <c r="DM85" s="1"/>
      <c r="DN85" s="1"/>
      <c r="DO85" s="1"/>
      <c r="DP85" s="1"/>
      <c r="DQ85" s="1"/>
      <c r="DR85" s="1"/>
      <c r="DS85" s="1"/>
      <c r="DT85" s="1"/>
      <c r="DU85" s="1"/>
      <c r="DV85" s="1"/>
      <c r="DW85" s="1"/>
      <c r="DX85" s="1"/>
      <c r="DY85" s="1"/>
      <c r="DZ85" s="1"/>
      <c r="EA85" s="1"/>
      <c r="EB85" s="1"/>
      <c r="EC85" s="1"/>
      <c r="ED85" s="1"/>
      <c r="EE85" s="1"/>
      <c r="EF85" s="1"/>
      <c r="EG85" s="1"/>
      <c r="EH85" s="1"/>
      <c r="EI85" s="1"/>
      <c r="EJ85" s="1"/>
      <c r="EK85" s="1"/>
      <c r="EL85" s="1"/>
      <c r="EM85" s="1"/>
      <c r="EN85" s="1"/>
      <c r="EO85" s="1"/>
      <c r="EP85" s="1"/>
      <c r="EQ85" s="1"/>
      <c r="ER85" s="1"/>
      <c r="ES85" s="1"/>
      <c r="ET85" s="1"/>
      <c r="EU85" s="1"/>
      <c r="EV85" s="1"/>
      <c r="EW85" s="1"/>
      <c r="EX85" s="1"/>
      <c r="EY85" s="1"/>
      <c r="EZ85" s="1"/>
      <c r="FA85" s="1"/>
      <c r="FB85" s="1"/>
      <c r="FC85" s="1"/>
      <c r="FD85" s="1"/>
      <c r="FE85" s="1"/>
      <c r="FF85" s="1"/>
      <c r="FG85" s="1"/>
      <c r="FH85" s="1"/>
      <c r="FI85" s="1"/>
      <c r="FJ85" s="1"/>
      <c r="FK85" s="1"/>
      <c r="FL85" s="1"/>
      <c r="FM85" s="1"/>
      <c r="FN85" s="1"/>
      <c r="FO85" s="1"/>
      <c r="FP85" s="1"/>
      <c r="FQ85" s="1"/>
      <c r="FR85" s="1"/>
      <c r="FS85" s="1"/>
      <c r="FT85" s="1"/>
      <c r="FU85" s="1"/>
      <c r="FV85" s="1"/>
      <c r="FW85" s="1"/>
      <c r="FX85" s="1"/>
      <c r="FY85" s="1"/>
      <c r="FZ85" s="1"/>
      <c r="GA85" s="1"/>
      <c r="GB85" s="1"/>
      <c r="GC85" s="1"/>
      <c r="GD85" s="1"/>
      <c r="GE85" s="1"/>
      <c r="GF85" s="1"/>
      <c r="GG85" s="1"/>
      <c r="GH85" s="1"/>
      <c r="GI85" s="1"/>
      <c r="GJ85" s="1"/>
      <c r="GK85" s="1"/>
      <c r="GL85" s="1"/>
      <c r="GM85" s="1"/>
      <c r="GN85" s="1"/>
      <c r="GO85" s="1"/>
      <c r="GP85" s="1"/>
      <c r="GQ85" s="1"/>
      <c r="GR85" s="1"/>
      <c r="GS85" s="1"/>
      <c r="GT85" s="1"/>
      <c r="GU85" s="1"/>
      <c r="GV85" s="1"/>
      <c r="GW85" s="1"/>
      <c r="GX85" s="1"/>
      <c r="GY85" s="1"/>
      <c r="GZ85" s="1"/>
      <c r="HA85" s="1"/>
      <c r="HB85" s="1"/>
      <c r="HC85" s="1"/>
      <c r="HD85" s="1"/>
      <c r="HE85" s="1"/>
      <c r="HF85" s="1"/>
      <c r="HG85" s="1"/>
      <c r="HH85" s="1"/>
      <c r="HI85" s="1"/>
      <c r="HJ85" s="1"/>
      <c r="HK85" s="1"/>
      <c r="HL85" s="1"/>
      <c r="HM85" s="1"/>
      <c r="HN85" s="1"/>
      <c r="HO85" s="1"/>
      <c r="HP85" s="1"/>
      <c r="HQ85" s="1"/>
      <c r="HR85" s="1"/>
      <c r="HS85" s="1"/>
      <c r="HT85" s="1"/>
      <c r="HU85" s="1"/>
      <c r="HV85" s="1"/>
      <c r="HW85" s="1"/>
      <c r="HX85" s="1"/>
      <c r="HY85" s="1"/>
      <c r="HZ85" s="1"/>
      <c r="IA85" s="1"/>
      <c r="IB85" s="1"/>
      <c r="IC85" s="1"/>
      <c r="ID85" s="1"/>
      <c r="IE85" s="1"/>
      <c r="IF85" s="1"/>
      <c r="IG85" s="1"/>
      <c r="IH85" s="1"/>
      <c r="II85" s="1"/>
      <c r="IJ85" s="1"/>
      <c r="IK85" s="1"/>
      <c r="IL85" s="1"/>
      <c r="IM85" s="1"/>
      <c r="IN85" s="1"/>
      <c r="IO85" s="1"/>
      <c r="IP85" s="1"/>
      <c r="IQ85" s="1"/>
      <c r="IR85" s="1"/>
      <c r="IS85" s="1"/>
      <c r="IT85" s="1"/>
      <c r="IU85" s="1"/>
      <c r="IV85" s="1"/>
    </row>
    <row r="86" s="14" customFormat="1" ht="32" customHeight="1" spans="1:256">
      <c r="A86" s="7">
        <v>82</v>
      </c>
      <c r="B86" s="8" t="s">
        <v>197</v>
      </c>
      <c r="C86" s="9">
        <f>VLOOKUP(B86,'2023年度会计师事务所从事证券服务业务基本信息'!B:AB,9,0)</f>
        <v>1</v>
      </c>
      <c r="D86" s="10">
        <f>VLOOKUP(B86,'2023年度会计师事务所从事证券服务业务基本信息'!B:AB,10,0)</f>
        <v>4.6961327796</v>
      </c>
      <c r="E86" s="10" t="str">
        <f>VLOOKUP(B86,'2023年度会计师事务所从事证券服务业务基本信息'!B:AB,11,0)</f>
        <v>信息传输、软件和信息技术服务业（1）</v>
      </c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  <c r="CI86" s="1"/>
      <c r="CJ86" s="1"/>
      <c r="CK86" s="1"/>
      <c r="CL86" s="1"/>
      <c r="CM86" s="1"/>
      <c r="CN86" s="1"/>
      <c r="CO86" s="1"/>
      <c r="CP86" s="1"/>
      <c r="CQ86" s="1"/>
      <c r="CR86" s="1"/>
      <c r="CS86" s="1"/>
      <c r="CT86" s="1"/>
      <c r="CU86" s="1"/>
      <c r="CV86" s="1"/>
      <c r="CW86" s="1"/>
      <c r="CX86" s="1"/>
      <c r="CY86" s="1"/>
      <c r="CZ86" s="1"/>
      <c r="DA86" s="1"/>
      <c r="DB86" s="1"/>
      <c r="DC86" s="1"/>
      <c r="DD86" s="1"/>
      <c r="DE86" s="1"/>
      <c r="DF86" s="1"/>
      <c r="DG86" s="1"/>
      <c r="DH86" s="1"/>
      <c r="DI86" s="1"/>
      <c r="DJ86" s="1"/>
      <c r="DK86" s="1"/>
      <c r="DL86" s="1"/>
      <c r="DM86" s="1"/>
      <c r="DN86" s="1"/>
      <c r="DO86" s="1"/>
      <c r="DP86" s="1"/>
      <c r="DQ86" s="1"/>
      <c r="DR86" s="1"/>
      <c r="DS86" s="1"/>
      <c r="DT86" s="1"/>
      <c r="DU86" s="1"/>
      <c r="DV86" s="1"/>
      <c r="DW86" s="1"/>
      <c r="DX86" s="1"/>
      <c r="DY86" s="1"/>
      <c r="DZ86" s="1"/>
      <c r="EA86" s="1"/>
      <c r="EB86" s="1"/>
      <c r="EC86" s="1"/>
      <c r="ED86" s="1"/>
      <c r="EE86" s="1"/>
      <c r="EF86" s="1"/>
      <c r="EG86" s="1"/>
      <c r="EH86" s="1"/>
      <c r="EI86" s="1"/>
      <c r="EJ86" s="1"/>
      <c r="EK86" s="1"/>
      <c r="EL86" s="1"/>
      <c r="EM86" s="1"/>
      <c r="EN86" s="1"/>
      <c r="EO86" s="1"/>
      <c r="EP86" s="1"/>
      <c r="EQ86" s="1"/>
      <c r="ER86" s="1"/>
      <c r="ES86" s="1"/>
      <c r="ET86" s="1"/>
      <c r="EU86" s="1"/>
      <c r="EV86" s="1"/>
      <c r="EW86" s="1"/>
      <c r="EX86" s="1"/>
      <c r="EY86" s="1"/>
      <c r="EZ86" s="1"/>
      <c r="FA86" s="1"/>
      <c r="FB86" s="1"/>
      <c r="FC86" s="1"/>
      <c r="FD86" s="1"/>
      <c r="FE86" s="1"/>
      <c r="FF86" s="1"/>
      <c r="FG86" s="1"/>
      <c r="FH86" s="1"/>
      <c r="FI86" s="1"/>
      <c r="FJ86" s="1"/>
      <c r="FK86" s="1"/>
      <c r="FL86" s="1"/>
      <c r="FM86" s="1"/>
      <c r="FN86" s="1"/>
      <c r="FO86" s="1"/>
      <c r="FP86" s="1"/>
      <c r="FQ86" s="1"/>
      <c r="FR86" s="1"/>
      <c r="FS86" s="1"/>
      <c r="FT86" s="1"/>
      <c r="FU86" s="1"/>
      <c r="FV86" s="1"/>
      <c r="FW86" s="1"/>
      <c r="FX86" s="1"/>
      <c r="FY86" s="1"/>
      <c r="FZ86" s="1"/>
      <c r="GA86" s="1"/>
      <c r="GB86" s="1"/>
      <c r="GC86" s="1"/>
      <c r="GD86" s="1"/>
      <c r="GE86" s="1"/>
      <c r="GF86" s="1"/>
      <c r="GG86" s="1"/>
      <c r="GH86" s="1"/>
      <c r="GI86" s="1"/>
      <c r="GJ86" s="1"/>
      <c r="GK86" s="1"/>
      <c r="GL86" s="1"/>
      <c r="GM86" s="1"/>
      <c r="GN86" s="1"/>
      <c r="GO86" s="1"/>
      <c r="GP86" s="1"/>
      <c r="GQ86" s="1"/>
      <c r="GR86" s="1"/>
      <c r="GS86" s="1"/>
      <c r="GT86" s="1"/>
      <c r="GU86" s="1"/>
      <c r="GV86" s="1"/>
      <c r="GW86" s="1"/>
      <c r="GX86" s="1"/>
      <c r="GY86" s="1"/>
      <c r="GZ86" s="1"/>
      <c r="HA86" s="1"/>
      <c r="HB86" s="1"/>
      <c r="HC86" s="1"/>
      <c r="HD86" s="1"/>
      <c r="HE86" s="1"/>
      <c r="HF86" s="1"/>
      <c r="HG86" s="1"/>
      <c r="HH86" s="1"/>
      <c r="HI86" s="1"/>
      <c r="HJ86" s="1"/>
      <c r="HK86" s="1"/>
      <c r="HL86" s="1"/>
      <c r="HM86" s="1"/>
      <c r="HN86" s="1"/>
      <c r="HO86" s="1"/>
      <c r="HP86" s="1"/>
      <c r="HQ86" s="1"/>
      <c r="HR86" s="1"/>
      <c r="HS86" s="1"/>
      <c r="HT86" s="1"/>
      <c r="HU86" s="1"/>
      <c r="HV86" s="1"/>
      <c r="HW86" s="1"/>
      <c r="HX86" s="1"/>
      <c r="HY86" s="1"/>
      <c r="HZ86" s="1"/>
      <c r="IA86" s="1"/>
      <c r="IB86" s="1"/>
      <c r="IC86" s="1"/>
      <c r="ID86" s="1"/>
      <c r="IE86" s="1"/>
      <c r="IF86" s="1"/>
      <c r="IG86" s="1"/>
      <c r="IH86" s="1"/>
      <c r="II86" s="1"/>
      <c r="IJ86" s="1"/>
      <c r="IK86" s="1"/>
      <c r="IL86" s="1"/>
      <c r="IM86" s="1"/>
      <c r="IN86" s="1"/>
      <c r="IO86" s="1"/>
      <c r="IP86" s="1"/>
      <c r="IQ86" s="1"/>
      <c r="IR86" s="1"/>
      <c r="IS86" s="1"/>
      <c r="IT86" s="1"/>
      <c r="IU86" s="1"/>
      <c r="IV86" s="1"/>
    </row>
    <row r="87" s="15" customFormat="1" ht="32" customHeight="1" spans="1:256">
      <c r="A87" s="7">
        <v>83</v>
      </c>
      <c r="B87" s="8" t="s">
        <v>209</v>
      </c>
      <c r="C87" s="9">
        <f>VLOOKUP(B87,'2023年度会计师事务所从事证券服务业务基本信息'!B:AB,9,0)</f>
        <v>1</v>
      </c>
      <c r="D87" s="10">
        <f>VLOOKUP(B87,'2023年度会计师事务所从事证券服务业务基本信息'!B:AB,10,0)</f>
        <v>2.9795575186</v>
      </c>
      <c r="E87" s="10" t="str">
        <f>VLOOKUP(B87,'2023年度会计师事务所从事证券服务业务基本信息'!B:AB,11,0)</f>
        <v>金融业（1）</v>
      </c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  <c r="CM87" s="1"/>
      <c r="CN87" s="1"/>
      <c r="CO87" s="1"/>
      <c r="CP87" s="1"/>
      <c r="CQ87" s="1"/>
      <c r="CR87" s="1"/>
      <c r="CS87" s="1"/>
      <c r="CT87" s="1"/>
      <c r="CU87" s="1"/>
      <c r="CV87" s="1"/>
      <c r="CW87" s="1"/>
      <c r="CX87" s="1"/>
      <c r="CY87" s="1"/>
      <c r="CZ87" s="1"/>
      <c r="DA87" s="1"/>
      <c r="DB87" s="1"/>
      <c r="DC87" s="1"/>
      <c r="DD87" s="1"/>
      <c r="DE87" s="1"/>
      <c r="DF87" s="1"/>
      <c r="DG87" s="1"/>
      <c r="DH87" s="1"/>
      <c r="DI87" s="1"/>
      <c r="DJ87" s="1"/>
      <c r="DK87" s="1"/>
      <c r="DL87" s="1"/>
      <c r="DM87" s="1"/>
      <c r="DN87" s="1"/>
      <c r="DO87" s="1"/>
      <c r="DP87" s="1"/>
      <c r="DQ87" s="1"/>
      <c r="DR87" s="1"/>
      <c r="DS87" s="1"/>
      <c r="DT87" s="1"/>
      <c r="DU87" s="1"/>
      <c r="DV87" s="1"/>
      <c r="DW87" s="1"/>
      <c r="DX87" s="1"/>
      <c r="DY87" s="1"/>
      <c r="DZ87" s="1"/>
      <c r="EA87" s="1"/>
      <c r="EB87" s="1"/>
      <c r="EC87" s="1"/>
      <c r="ED87" s="1"/>
      <c r="EE87" s="1"/>
      <c r="EF87" s="1"/>
      <c r="EG87" s="1"/>
      <c r="EH87" s="1"/>
      <c r="EI87" s="1"/>
      <c r="EJ87" s="1"/>
      <c r="EK87" s="1"/>
      <c r="EL87" s="1"/>
      <c r="EM87" s="1"/>
      <c r="EN87" s="1"/>
      <c r="EO87" s="1"/>
      <c r="EP87" s="1"/>
      <c r="EQ87" s="1"/>
      <c r="ER87" s="1"/>
      <c r="ES87" s="1"/>
      <c r="ET87" s="1"/>
      <c r="EU87" s="1"/>
      <c r="EV87" s="1"/>
      <c r="EW87" s="1"/>
      <c r="EX87" s="1"/>
      <c r="EY87" s="1"/>
      <c r="EZ87" s="1"/>
      <c r="FA87" s="1"/>
      <c r="FB87" s="1"/>
      <c r="FC87" s="1"/>
      <c r="FD87" s="1"/>
      <c r="FE87" s="1"/>
      <c r="FF87" s="1"/>
      <c r="FG87" s="1"/>
      <c r="FH87" s="1"/>
      <c r="FI87" s="1"/>
      <c r="FJ87" s="1"/>
      <c r="FK87" s="1"/>
      <c r="FL87" s="1"/>
      <c r="FM87" s="1"/>
      <c r="FN87" s="1"/>
      <c r="FO87" s="1"/>
      <c r="FP87" s="1"/>
      <c r="FQ87" s="1"/>
      <c r="FR87" s="1"/>
      <c r="FS87" s="1"/>
      <c r="FT87" s="1"/>
      <c r="FU87" s="1"/>
      <c r="FV87" s="1"/>
      <c r="FW87" s="1"/>
      <c r="FX87" s="1"/>
      <c r="FY87" s="1"/>
      <c r="FZ87" s="1"/>
      <c r="GA87" s="1"/>
      <c r="GB87" s="1"/>
      <c r="GC87" s="1"/>
      <c r="GD87" s="1"/>
      <c r="GE87" s="1"/>
      <c r="GF87" s="1"/>
      <c r="GG87" s="1"/>
      <c r="GH87" s="1"/>
      <c r="GI87" s="1"/>
      <c r="GJ87" s="1"/>
      <c r="GK87" s="1"/>
      <c r="GL87" s="1"/>
      <c r="GM87" s="1"/>
      <c r="GN87" s="1"/>
      <c r="GO87" s="1"/>
      <c r="GP87" s="1"/>
      <c r="GQ87" s="1"/>
      <c r="GR87" s="1"/>
      <c r="GS87" s="1"/>
      <c r="GT87" s="1"/>
      <c r="GU87" s="1"/>
      <c r="GV87" s="1"/>
      <c r="GW87" s="1"/>
      <c r="GX87" s="1"/>
      <c r="GY87" s="1"/>
      <c r="GZ87" s="1"/>
      <c r="HA87" s="1"/>
      <c r="HB87" s="1"/>
      <c r="HC87" s="1"/>
      <c r="HD87" s="1"/>
      <c r="HE87" s="1"/>
      <c r="HF87" s="1"/>
      <c r="HG87" s="1"/>
      <c r="HH87" s="1"/>
      <c r="HI87" s="1"/>
      <c r="HJ87" s="1"/>
      <c r="HK87" s="1"/>
      <c r="HL87" s="1"/>
      <c r="HM87" s="1"/>
      <c r="HN87" s="1"/>
      <c r="HO87" s="1"/>
      <c r="HP87" s="1"/>
      <c r="HQ87" s="1"/>
      <c r="HR87" s="1"/>
      <c r="HS87" s="1"/>
      <c r="HT87" s="1"/>
      <c r="HU87" s="1"/>
      <c r="HV87" s="1"/>
      <c r="HW87" s="1"/>
      <c r="HX87" s="1"/>
      <c r="HY87" s="1"/>
      <c r="HZ87" s="1"/>
      <c r="IA87" s="1"/>
      <c r="IB87" s="1"/>
      <c r="IC87" s="1"/>
      <c r="ID87" s="1"/>
      <c r="IE87" s="1"/>
      <c r="IF87" s="1"/>
      <c r="IG87" s="1"/>
      <c r="IH87" s="1"/>
      <c r="II87" s="1"/>
      <c r="IJ87" s="1"/>
      <c r="IK87" s="1"/>
      <c r="IL87" s="1"/>
      <c r="IM87" s="1"/>
      <c r="IN87" s="1"/>
      <c r="IO87" s="1"/>
      <c r="IP87" s="1"/>
      <c r="IQ87" s="1"/>
      <c r="IR87" s="1"/>
      <c r="IS87" s="1"/>
      <c r="IT87" s="1"/>
      <c r="IU87" s="1"/>
      <c r="IV87" s="1"/>
    </row>
    <row r="88" s="14" customFormat="1" ht="32" customHeight="1" spans="1:256">
      <c r="A88" s="7">
        <v>84</v>
      </c>
      <c r="B88" s="8" t="s">
        <v>211</v>
      </c>
      <c r="C88" s="9">
        <f>VLOOKUP(B88,'2023年度会计师事务所从事证券服务业务基本信息'!B:AB,9,0)</f>
        <v>1</v>
      </c>
      <c r="D88" s="10">
        <f>VLOOKUP(B88,'2023年度会计师事务所从事证券服务业务基本信息'!B:AB,10,0)</f>
        <v>1.1265659062</v>
      </c>
      <c r="E88" s="10" t="str">
        <f>VLOOKUP(B88,'2023年度会计师事务所从事证券服务业务基本信息'!B:AB,11,0)</f>
        <v>制造业（1）</v>
      </c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  <c r="CM88" s="1"/>
      <c r="CN88" s="1"/>
      <c r="CO88" s="1"/>
      <c r="CP88" s="1"/>
      <c r="CQ88" s="1"/>
      <c r="CR88" s="1"/>
      <c r="CS88" s="1"/>
      <c r="CT88" s="1"/>
      <c r="CU88" s="1"/>
      <c r="CV88" s="1"/>
      <c r="CW88" s="1"/>
      <c r="CX88" s="1"/>
      <c r="CY88" s="1"/>
      <c r="CZ88" s="1"/>
      <c r="DA88" s="1"/>
      <c r="DB88" s="1"/>
      <c r="DC88" s="1"/>
      <c r="DD88" s="1"/>
      <c r="DE88" s="1"/>
      <c r="DF88" s="1"/>
      <c r="DG88" s="1"/>
      <c r="DH88" s="1"/>
      <c r="DI88" s="1"/>
      <c r="DJ88" s="1"/>
      <c r="DK88" s="1"/>
      <c r="DL88" s="1"/>
      <c r="DM88" s="1"/>
      <c r="DN88" s="1"/>
      <c r="DO88" s="1"/>
      <c r="DP88" s="1"/>
      <c r="DQ88" s="1"/>
      <c r="DR88" s="1"/>
      <c r="DS88" s="1"/>
      <c r="DT88" s="1"/>
      <c r="DU88" s="1"/>
      <c r="DV88" s="1"/>
      <c r="DW88" s="1"/>
      <c r="DX88" s="1"/>
      <c r="DY88" s="1"/>
      <c r="DZ88" s="1"/>
      <c r="EA88" s="1"/>
      <c r="EB88" s="1"/>
      <c r="EC88" s="1"/>
      <c r="ED88" s="1"/>
      <c r="EE88" s="1"/>
      <c r="EF88" s="1"/>
      <c r="EG88" s="1"/>
      <c r="EH88" s="1"/>
      <c r="EI88" s="1"/>
      <c r="EJ88" s="1"/>
      <c r="EK88" s="1"/>
      <c r="EL88" s="1"/>
      <c r="EM88" s="1"/>
      <c r="EN88" s="1"/>
      <c r="EO88" s="1"/>
      <c r="EP88" s="1"/>
      <c r="EQ88" s="1"/>
      <c r="ER88" s="1"/>
      <c r="ES88" s="1"/>
      <c r="ET88" s="1"/>
      <c r="EU88" s="1"/>
      <c r="EV88" s="1"/>
      <c r="EW88" s="1"/>
      <c r="EX88" s="1"/>
      <c r="EY88" s="1"/>
      <c r="EZ88" s="1"/>
      <c r="FA88" s="1"/>
      <c r="FB88" s="1"/>
      <c r="FC88" s="1"/>
      <c r="FD88" s="1"/>
      <c r="FE88" s="1"/>
      <c r="FF88" s="1"/>
      <c r="FG88" s="1"/>
      <c r="FH88" s="1"/>
      <c r="FI88" s="1"/>
      <c r="FJ88" s="1"/>
      <c r="FK88" s="1"/>
      <c r="FL88" s="1"/>
      <c r="FM88" s="1"/>
      <c r="FN88" s="1"/>
      <c r="FO88" s="1"/>
      <c r="FP88" s="1"/>
      <c r="FQ88" s="1"/>
      <c r="FR88" s="1"/>
      <c r="FS88" s="1"/>
      <c r="FT88" s="1"/>
      <c r="FU88" s="1"/>
      <c r="FV88" s="1"/>
      <c r="FW88" s="1"/>
      <c r="FX88" s="1"/>
      <c r="FY88" s="1"/>
      <c r="FZ88" s="1"/>
      <c r="GA88" s="1"/>
      <c r="GB88" s="1"/>
      <c r="GC88" s="1"/>
      <c r="GD88" s="1"/>
      <c r="GE88" s="1"/>
      <c r="GF88" s="1"/>
      <c r="GG88" s="1"/>
      <c r="GH88" s="1"/>
      <c r="GI88" s="1"/>
      <c r="GJ88" s="1"/>
      <c r="GK88" s="1"/>
      <c r="GL88" s="1"/>
      <c r="GM88" s="1"/>
      <c r="GN88" s="1"/>
      <c r="GO88" s="1"/>
      <c r="GP88" s="1"/>
      <c r="GQ88" s="1"/>
      <c r="GR88" s="1"/>
      <c r="GS88" s="1"/>
      <c r="GT88" s="1"/>
      <c r="GU88" s="1"/>
      <c r="GV88" s="1"/>
      <c r="GW88" s="1"/>
      <c r="GX88" s="1"/>
      <c r="GY88" s="1"/>
      <c r="GZ88" s="1"/>
      <c r="HA88" s="1"/>
      <c r="HB88" s="1"/>
      <c r="HC88" s="1"/>
      <c r="HD88" s="1"/>
      <c r="HE88" s="1"/>
      <c r="HF88" s="1"/>
      <c r="HG88" s="1"/>
      <c r="HH88" s="1"/>
      <c r="HI88" s="1"/>
      <c r="HJ88" s="1"/>
      <c r="HK88" s="1"/>
      <c r="HL88" s="1"/>
      <c r="HM88" s="1"/>
      <c r="HN88" s="1"/>
      <c r="HO88" s="1"/>
      <c r="HP88" s="1"/>
      <c r="HQ88" s="1"/>
      <c r="HR88" s="1"/>
      <c r="HS88" s="1"/>
      <c r="HT88" s="1"/>
      <c r="HU88" s="1"/>
      <c r="HV88" s="1"/>
      <c r="HW88" s="1"/>
      <c r="HX88" s="1"/>
      <c r="HY88" s="1"/>
      <c r="HZ88" s="1"/>
      <c r="IA88" s="1"/>
      <c r="IB88" s="1"/>
      <c r="IC88" s="1"/>
      <c r="ID88" s="1"/>
      <c r="IE88" s="1"/>
      <c r="IF88" s="1"/>
      <c r="IG88" s="1"/>
      <c r="IH88" s="1"/>
      <c r="II88" s="1"/>
      <c r="IJ88" s="1"/>
      <c r="IK88" s="1"/>
      <c r="IL88" s="1"/>
      <c r="IM88" s="1"/>
      <c r="IN88" s="1"/>
      <c r="IO88" s="1"/>
      <c r="IP88" s="1"/>
      <c r="IQ88" s="1"/>
      <c r="IR88" s="1"/>
      <c r="IS88" s="1"/>
      <c r="IT88" s="1"/>
      <c r="IU88" s="1"/>
      <c r="IV88" s="1"/>
    </row>
    <row r="89" s="14" customFormat="1" ht="32" customHeight="1" spans="1:256">
      <c r="A89" s="7">
        <v>85</v>
      </c>
      <c r="B89" s="8" t="s">
        <v>244</v>
      </c>
      <c r="C89" s="9">
        <f>VLOOKUP(B89,'2023年度会计师事务所从事证券服务业务基本信息'!B:AB,9,0)</f>
        <v>1</v>
      </c>
      <c r="D89" s="10">
        <f>VLOOKUP(B89,'2023年度会计师事务所从事证券服务业务基本信息'!B:AB,10,0)</f>
        <v>0.6865439591</v>
      </c>
      <c r="E89" s="10" t="str">
        <f>VLOOKUP(B89,'2023年度会计师事务所从事证券服务业务基本信息'!B:AB,11,0)</f>
        <v>信息传输、软件和信息技术服务业（1）</v>
      </c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1"/>
      <c r="CP89" s="1"/>
      <c r="CQ89" s="1"/>
      <c r="CR89" s="1"/>
      <c r="CS89" s="1"/>
      <c r="CT89" s="1"/>
      <c r="CU89" s="1"/>
      <c r="CV89" s="1"/>
      <c r="CW89" s="1"/>
      <c r="CX89" s="1"/>
      <c r="CY89" s="1"/>
      <c r="CZ89" s="1"/>
      <c r="DA89" s="1"/>
      <c r="DB89" s="1"/>
      <c r="DC89" s="1"/>
      <c r="DD89" s="1"/>
      <c r="DE89" s="1"/>
      <c r="DF89" s="1"/>
      <c r="DG89" s="1"/>
      <c r="DH89" s="1"/>
      <c r="DI89" s="1"/>
      <c r="DJ89" s="1"/>
      <c r="DK89" s="1"/>
      <c r="DL89" s="1"/>
      <c r="DM89" s="1"/>
      <c r="DN89" s="1"/>
      <c r="DO89" s="1"/>
      <c r="DP89" s="1"/>
      <c r="DQ89" s="1"/>
      <c r="DR89" s="1"/>
      <c r="DS89" s="1"/>
      <c r="DT89" s="1"/>
      <c r="DU89" s="1"/>
      <c r="DV89" s="1"/>
      <c r="DW89" s="1"/>
      <c r="DX89" s="1"/>
      <c r="DY89" s="1"/>
      <c r="DZ89" s="1"/>
      <c r="EA89" s="1"/>
      <c r="EB89" s="1"/>
      <c r="EC89" s="1"/>
      <c r="ED89" s="1"/>
      <c r="EE89" s="1"/>
      <c r="EF89" s="1"/>
      <c r="EG89" s="1"/>
      <c r="EH89" s="1"/>
      <c r="EI89" s="1"/>
      <c r="EJ89" s="1"/>
      <c r="EK89" s="1"/>
      <c r="EL89" s="1"/>
      <c r="EM89" s="1"/>
      <c r="EN89" s="1"/>
      <c r="EO89" s="1"/>
      <c r="EP89" s="1"/>
      <c r="EQ89" s="1"/>
      <c r="ER89" s="1"/>
      <c r="ES89" s="1"/>
      <c r="ET89" s="1"/>
      <c r="EU89" s="1"/>
      <c r="EV89" s="1"/>
      <c r="EW89" s="1"/>
      <c r="EX89" s="1"/>
      <c r="EY89" s="1"/>
      <c r="EZ89" s="1"/>
      <c r="FA89" s="1"/>
      <c r="FB89" s="1"/>
      <c r="FC89" s="1"/>
      <c r="FD89" s="1"/>
      <c r="FE89" s="1"/>
      <c r="FF89" s="1"/>
      <c r="FG89" s="1"/>
      <c r="FH89" s="1"/>
      <c r="FI89" s="1"/>
      <c r="FJ89" s="1"/>
      <c r="FK89" s="1"/>
      <c r="FL89" s="1"/>
      <c r="FM89" s="1"/>
      <c r="FN89" s="1"/>
      <c r="FO89" s="1"/>
      <c r="FP89" s="1"/>
      <c r="FQ89" s="1"/>
      <c r="FR89" s="1"/>
      <c r="FS89" s="1"/>
      <c r="FT89" s="1"/>
      <c r="FU89" s="1"/>
      <c r="FV89" s="1"/>
      <c r="FW89" s="1"/>
      <c r="FX89" s="1"/>
      <c r="FY89" s="1"/>
      <c r="FZ89" s="1"/>
      <c r="GA89" s="1"/>
      <c r="GB89" s="1"/>
      <c r="GC89" s="1"/>
      <c r="GD89" s="1"/>
      <c r="GE89" s="1"/>
      <c r="GF89" s="1"/>
      <c r="GG89" s="1"/>
      <c r="GH89" s="1"/>
      <c r="GI89" s="1"/>
      <c r="GJ89" s="1"/>
      <c r="GK89" s="1"/>
      <c r="GL89" s="1"/>
      <c r="GM89" s="1"/>
      <c r="GN89" s="1"/>
      <c r="GO89" s="1"/>
      <c r="GP89" s="1"/>
      <c r="GQ89" s="1"/>
      <c r="GR89" s="1"/>
      <c r="GS89" s="1"/>
      <c r="GT89" s="1"/>
      <c r="GU89" s="1"/>
      <c r="GV89" s="1"/>
      <c r="GW89" s="1"/>
      <c r="GX89" s="1"/>
      <c r="GY89" s="1"/>
      <c r="GZ89" s="1"/>
      <c r="HA89" s="1"/>
      <c r="HB89" s="1"/>
      <c r="HC89" s="1"/>
      <c r="HD89" s="1"/>
      <c r="HE89" s="1"/>
      <c r="HF89" s="1"/>
      <c r="HG89" s="1"/>
      <c r="HH89" s="1"/>
      <c r="HI89" s="1"/>
      <c r="HJ89" s="1"/>
      <c r="HK89" s="1"/>
      <c r="HL89" s="1"/>
      <c r="HM89" s="1"/>
      <c r="HN89" s="1"/>
      <c r="HO89" s="1"/>
      <c r="HP89" s="1"/>
      <c r="HQ89" s="1"/>
      <c r="HR89" s="1"/>
      <c r="HS89" s="1"/>
      <c r="HT89" s="1"/>
      <c r="HU89" s="1"/>
      <c r="HV89" s="1"/>
      <c r="HW89" s="1"/>
      <c r="HX89" s="1"/>
      <c r="HY89" s="1"/>
      <c r="HZ89" s="1"/>
      <c r="IA89" s="1"/>
      <c r="IB89" s="1"/>
      <c r="IC89" s="1"/>
      <c r="ID89" s="1"/>
      <c r="IE89" s="1"/>
      <c r="IF89" s="1"/>
      <c r="IG89" s="1"/>
      <c r="IH89" s="1"/>
      <c r="II89" s="1"/>
      <c r="IJ89" s="1"/>
      <c r="IK89" s="1"/>
      <c r="IL89" s="1"/>
      <c r="IM89" s="1"/>
      <c r="IN89" s="1"/>
      <c r="IO89" s="1"/>
      <c r="IP89" s="1"/>
      <c r="IQ89" s="1"/>
      <c r="IR89" s="1"/>
      <c r="IS89" s="1"/>
      <c r="IT89" s="1"/>
      <c r="IU89" s="1"/>
      <c r="IV89" s="1"/>
    </row>
    <row r="90" s="14" customFormat="1" ht="32" customHeight="1" spans="1:256">
      <c r="A90" s="7">
        <v>86</v>
      </c>
      <c r="B90" s="8" t="s">
        <v>264</v>
      </c>
      <c r="C90" s="9">
        <f>VLOOKUP(B90,'2023年度会计师事务所从事证券服务业务基本信息'!B:AB,9,0)</f>
        <v>1</v>
      </c>
      <c r="D90" s="10">
        <f>VLOOKUP(B90,'2023年度会计师事务所从事证券服务业务基本信息'!B:AB,10,0)</f>
        <v>3.2849953172</v>
      </c>
      <c r="E90" s="10" t="str">
        <f>VLOOKUP(B90,'2023年度会计师事务所从事证券服务业务基本信息'!B:AB,11,0)</f>
        <v>金融业（1）</v>
      </c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  <c r="CJ90" s="1"/>
      <c r="CK90" s="1"/>
      <c r="CL90" s="1"/>
      <c r="CM90" s="1"/>
      <c r="CN90" s="1"/>
      <c r="CO90" s="1"/>
      <c r="CP90" s="1"/>
      <c r="CQ90" s="1"/>
      <c r="CR90" s="1"/>
      <c r="CS90" s="1"/>
      <c r="CT90" s="1"/>
      <c r="CU90" s="1"/>
      <c r="CV90" s="1"/>
      <c r="CW90" s="1"/>
      <c r="CX90" s="1"/>
      <c r="CY90" s="1"/>
      <c r="CZ90" s="1"/>
      <c r="DA90" s="1"/>
      <c r="DB90" s="1"/>
      <c r="DC90" s="1"/>
      <c r="DD90" s="1"/>
      <c r="DE90" s="1"/>
      <c r="DF90" s="1"/>
      <c r="DG90" s="1"/>
      <c r="DH90" s="1"/>
      <c r="DI90" s="1"/>
      <c r="DJ90" s="1"/>
      <c r="DK90" s="1"/>
      <c r="DL90" s="1"/>
      <c r="DM90" s="1"/>
      <c r="DN90" s="1"/>
      <c r="DO90" s="1"/>
      <c r="DP90" s="1"/>
      <c r="DQ90" s="1"/>
      <c r="DR90" s="1"/>
      <c r="DS90" s="1"/>
      <c r="DT90" s="1"/>
      <c r="DU90" s="1"/>
      <c r="DV90" s="1"/>
      <c r="DW90" s="1"/>
      <c r="DX90" s="1"/>
      <c r="DY90" s="1"/>
      <c r="DZ90" s="1"/>
      <c r="EA90" s="1"/>
      <c r="EB90" s="1"/>
      <c r="EC90" s="1"/>
      <c r="ED90" s="1"/>
      <c r="EE90" s="1"/>
      <c r="EF90" s="1"/>
      <c r="EG90" s="1"/>
      <c r="EH90" s="1"/>
      <c r="EI90" s="1"/>
      <c r="EJ90" s="1"/>
      <c r="EK90" s="1"/>
      <c r="EL90" s="1"/>
      <c r="EM90" s="1"/>
      <c r="EN90" s="1"/>
      <c r="EO90" s="1"/>
      <c r="EP90" s="1"/>
      <c r="EQ90" s="1"/>
      <c r="ER90" s="1"/>
      <c r="ES90" s="1"/>
      <c r="ET90" s="1"/>
      <c r="EU90" s="1"/>
      <c r="EV90" s="1"/>
      <c r="EW90" s="1"/>
      <c r="EX90" s="1"/>
      <c r="EY90" s="1"/>
      <c r="EZ90" s="1"/>
      <c r="FA90" s="1"/>
      <c r="FB90" s="1"/>
      <c r="FC90" s="1"/>
      <c r="FD90" s="1"/>
      <c r="FE90" s="1"/>
      <c r="FF90" s="1"/>
      <c r="FG90" s="1"/>
      <c r="FH90" s="1"/>
      <c r="FI90" s="1"/>
      <c r="FJ90" s="1"/>
      <c r="FK90" s="1"/>
      <c r="FL90" s="1"/>
      <c r="FM90" s="1"/>
      <c r="FN90" s="1"/>
      <c r="FO90" s="1"/>
      <c r="FP90" s="1"/>
      <c r="FQ90" s="1"/>
      <c r="FR90" s="1"/>
      <c r="FS90" s="1"/>
      <c r="FT90" s="1"/>
      <c r="FU90" s="1"/>
      <c r="FV90" s="1"/>
      <c r="FW90" s="1"/>
      <c r="FX90" s="1"/>
      <c r="FY90" s="1"/>
      <c r="FZ90" s="1"/>
      <c r="GA90" s="1"/>
      <c r="GB90" s="1"/>
      <c r="GC90" s="1"/>
      <c r="GD90" s="1"/>
      <c r="GE90" s="1"/>
      <c r="GF90" s="1"/>
      <c r="GG90" s="1"/>
      <c r="GH90" s="1"/>
      <c r="GI90" s="1"/>
      <c r="GJ90" s="1"/>
      <c r="GK90" s="1"/>
      <c r="GL90" s="1"/>
      <c r="GM90" s="1"/>
      <c r="GN90" s="1"/>
      <c r="GO90" s="1"/>
      <c r="GP90" s="1"/>
      <c r="GQ90" s="1"/>
      <c r="GR90" s="1"/>
      <c r="GS90" s="1"/>
      <c r="GT90" s="1"/>
      <c r="GU90" s="1"/>
      <c r="GV90" s="1"/>
      <c r="GW90" s="1"/>
      <c r="GX90" s="1"/>
      <c r="GY90" s="1"/>
      <c r="GZ90" s="1"/>
      <c r="HA90" s="1"/>
      <c r="HB90" s="1"/>
      <c r="HC90" s="1"/>
      <c r="HD90" s="1"/>
      <c r="HE90" s="1"/>
      <c r="HF90" s="1"/>
      <c r="HG90" s="1"/>
      <c r="HH90" s="1"/>
      <c r="HI90" s="1"/>
      <c r="HJ90" s="1"/>
      <c r="HK90" s="1"/>
      <c r="HL90" s="1"/>
      <c r="HM90" s="1"/>
      <c r="HN90" s="1"/>
      <c r="HO90" s="1"/>
      <c r="HP90" s="1"/>
      <c r="HQ90" s="1"/>
      <c r="HR90" s="1"/>
      <c r="HS90" s="1"/>
      <c r="HT90" s="1"/>
      <c r="HU90" s="1"/>
      <c r="HV90" s="1"/>
      <c r="HW90" s="1"/>
      <c r="HX90" s="1"/>
      <c r="HY90" s="1"/>
      <c r="HZ90" s="1"/>
      <c r="IA90" s="1"/>
      <c r="IB90" s="1"/>
      <c r="IC90" s="1"/>
      <c r="ID90" s="1"/>
      <c r="IE90" s="1"/>
      <c r="IF90" s="1"/>
      <c r="IG90" s="1"/>
      <c r="IH90" s="1"/>
      <c r="II90" s="1"/>
      <c r="IJ90" s="1"/>
      <c r="IK90" s="1"/>
      <c r="IL90" s="1"/>
      <c r="IM90" s="1"/>
      <c r="IN90" s="1"/>
      <c r="IO90" s="1"/>
      <c r="IP90" s="1"/>
      <c r="IQ90" s="1"/>
      <c r="IR90" s="1"/>
      <c r="IS90" s="1"/>
      <c r="IT90" s="1"/>
      <c r="IU90" s="1"/>
      <c r="IV90" s="1"/>
    </row>
    <row r="91" s="1" customFormat="1" ht="68" customHeight="1" spans="1:256">
      <c r="A91" s="12" t="s">
        <v>344</v>
      </c>
      <c r="B91" s="13"/>
      <c r="C91" s="13"/>
      <c r="D91" s="28"/>
      <c r="E91" s="13"/>
      <c r="K91" s="16"/>
      <c r="L91" s="16"/>
      <c r="M91" s="16"/>
      <c r="N91" s="16"/>
      <c r="O91" s="16"/>
    </row>
  </sheetData>
  <mergeCells count="5">
    <mergeCell ref="A1:E1"/>
    <mergeCell ref="A91:E91"/>
    <mergeCell ref="A2:A4"/>
    <mergeCell ref="B2:B4"/>
    <mergeCell ref="C2:E3"/>
  </mergeCells>
  <pageMargins left="0.751388888888889" right="0.751388888888889" top="1" bottom="1" header="0.5" footer="0.5"/>
  <pageSetup paperSize="9" orientation="portrait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69"/>
  <sheetViews>
    <sheetView workbookViewId="0">
      <selection activeCell="E71" sqref="E71"/>
    </sheetView>
  </sheetViews>
  <sheetFormatPr defaultColWidth="7.41666666666667" defaultRowHeight="14" outlineLevelCol="6"/>
  <cols>
    <col min="1" max="1" width="4.5" style="1" customWidth="1"/>
    <col min="2" max="2" width="23.5" style="1" customWidth="1"/>
    <col min="3" max="3" width="8.66666666666667" style="2" customWidth="1"/>
    <col min="4" max="4" width="14.6666666666667" style="2" customWidth="1"/>
    <col min="5" max="5" width="39.5833333333333" style="1" customWidth="1"/>
    <col min="6" max="6" width="7.83333333333333" style="1" customWidth="1"/>
    <col min="7" max="7" width="10.4166666666667" style="1" customWidth="1"/>
    <col min="8" max="256" width="7.41666666666667" style="1"/>
    <col min="257" max="257" width="4.5" style="1" customWidth="1"/>
    <col min="258" max="258" width="23.5" style="1" customWidth="1"/>
    <col min="259" max="259" width="8.66666666666667" style="1" customWidth="1"/>
    <col min="260" max="260" width="14.6666666666667" style="1" customWidth="1"/>
    <col min="261" max="261" width="39.5833333333333" style="1" customWidth="1"/>
    <col min="262" max="262" width="7.83333333333333" style="1" customWidth="1"/>
    <col min="263" max="263" width="10.4166666666667" style="1" customWidth="1"/>
    <col min="264" max="512" width="7.41666666666667" style="1"/>
    <col min="513" max="513" width="4.5" style="1" customWidth="1"/>
    <col min="514" max="514" width="23.5" style="1" customWidth="1"/>
    <col min="515" max="515" width="8.66666666666667" style="1" customWidth="1"/>
    <col min="516" max="516" width="14.6666666666667" style="1" customWidth="1"/>
    <col min="517" max="517" width="39.5833333333333" style="1" customWidth="1"/>
    <col min="518" max="518" width="7.83333333333333" style="1" customWidth="1"/>
    <col min="519" max="519" width="10.4166666666667" style="1" customWidth="1"/>
    <col min="520" max="768" width="7.41666666666667" style="1"/>
    <col min="769" max="769" width="4.5" style="1" customWidth="1"/>
    <col min="770" max="770" width="23.5" style="1" customWidth="1"/>
    <col min="771" max="771" width="8.66666666666667" style="1" customWidth="1"/>
    <col min="772" max="772" width="14.6666666666667" style="1" customWidth="1"/>
    <col min="773" max="773" width="39.5833333333333" style="1" customWidth="1"/>
    <col min="774" max="774" width="7.83333333333333" style="1" customWidth="1"/>
    <col min="775" max="775" width="10.4166666666667" style="1" customWidth="1"/>
    <col min="776" max="1024" width="7.41666666666667" style="1"/>
    <col min="1025" max="1025" width="4.5" style="1" customWidth="1"/>
    <col min="1026" max="1026" width="23.5" style="1" customWidth="1"/>
    <col min="1027" max="1027" width="8.66666666666667" style="1" customWidth="1"/>
    <col min="1028" max="1028" width="14.6666666666667" style="1" customWidth="1"/>
    <col min="1029" max="1029" width="39.5833333333333" style="1" customWidth="1"/>
    <col min="1030" max="1030" width="7.83333333333333" style="1" customWidth="1"/>
    <col min="1031" max="1031" width="10.4166666666667" style="1" customWidth="1"/>
    <col min="1032" max="1280" width="7.41666666666667" style="1"/>
    <col min="1281" max="1281" width="4.5" style="1" customWidth="1"/>
    <col min="1282" max="1282" width="23.5" style="1" customWidth="1"/>
    <col min="1283" max="1283" width="8.66666666666667" style="1" customWidth="1"/>
    <col min="1284" max="1284" width="14.6666666666667" style="1" customWidth="1"/>
    <col min="1285" max="1285" width="39.5833333333333" style="1" customWidth="1"/>
    <col min="1286" max="1286" width="7.83333333333333" style="1" customWidth="1"/>
    <col min="1287" max="1287" width="10.4166666666667" style="1" customWidth="1"/>
    <col min="1288" max="1536" width="7.41666666666667" style="1"/>
    <col min="1537" max="1537" width="4.5" style="1" customWidth="1"/>
    <col min="1538" max="1538" width="23.5" style="1" customWidth="1"/>
    <col min="1539" max="1539" width="8.66666666666667" style="1" customWidth="1"/>
    <col min="1540" max="1540" width="14.6666666666667" style="1" customWidth="1"/>
    <col min="1541" max="1541" width="39.5833333333333" style="1" customWidth="1"/>
    <col min="1542" max="1542" width="7.83333333333333" style="1" customWidth="1"/>
    <col min="1543" max="1543" width="10.4166666666667" style="1" customWidth="1"/>
    <col min="1544" max="1792" width="7.41666666666667" style="1"/>
    <col min="1793" max="1793" width="4.5" style="1" customWidth="1"/>
    <col min="1794" max="1794" width="23.5" style="1" customWidth="1"/>
    <col min="1795" max="1795" width="8.66666666666667" style="1" customWidth="1"/>
    <col min="1796" max="1796" width="14.6666666666667" style="1" customWidth="1"/>
    <col min="1797" max="1797" width="39.5833333333333" style="1" customWidth="1"/>
    <col min="1798" max="1798" width="7.83333333333333" style="1" customWidth="1"/>
    <col min="1799" max="1799" width="10.4166666666667" style="1" customWidth="1"/>
    <col min="1800" max="2048" width="7.41666666666667" style="1"/>
    <col min="2049" max="2049" width="4.5" style="1" customWidth="1"/>
    <col min="2050" max="2050" width="23.5" style="1" customWidth="1"/>
    <col min="2051" max="2051" width="8.66666666666667" style="1" customWidth="1"/>
    <col min="2052" max="2052" width="14.6666666666667" style="1" customWidth="1"/>
    <col min="2053" max="2053" width="39.5833333333333" style="1" customWidth="1"/>
    <col min="2054" max="2054" width="7.83333333333333" style="1" customWidth="1"/>
    <col min="2055" max="2055" width="10.4166666666667" style="1" customWidth="1"/>
    <col min="2056" max="2304" width="7.41666666666667" style="1"/>
    <col min="2305" max="2305" width="4.5" style="1" customWidth="1"/>
    <col min="2306" max="2306" width="23.5" style="1" customWidth="1"/>
    <col min="2307" max="2307" width="8.66666666666667" style="1" customWidth="1"/>
    <col min="2308" max="2308" width="14.6666666666667" style="1" customWidth="1"/>
    <col min="2309" max="2309" width="39.5833333333333" style="1" customWidth="1"/>
    <col min="2310" max="2310" width="7.83333333333333" style="1" customWidth="1"/>
    <col min="2311" max="2311" width="10.4166666666667" style="1" customWidth="1"/>
    <col min="2312" max="2560" width="7.41666666666667" style="1"/>
    <col min="2561" max="2561" width="4.5" style="1" customWidth="1"/>
    <col min="2562" max="2562" width="23.5" style="1" customWidth="1"/>
    <col min="2563" max="2563" width="8.66666666666667" style="1" customWidth="1"/>
    <col min="2564" max="2564" width="14.6666666666667" style="1" customWidth="1"/>
    <col min="2565" max="2565" width="39.5833333333333" style="1" customWidth="1"/>
    <col min="2566" max="2566" width="7.83333333333333" style="1" customWidth="1"/>
    <col min="2567" max="2567" width="10.4166666666667" style="1" customWidth="1"/>
    <col min="2568" max="2816" width="7.41666666666667" style="1"/>
    <col min="2817" max="2817" width="4.5" style="1" customWidth="1"/>
    <col min="2818" max="2818" width="23.5" style="1" customWidth="1"/>
    <col min="2819" max="2819" width="8.66666666666667" style="1" customWidth="1"/>
    <col min="2820" max="2820" width="14.6666666666667" style="1" customWidth="1"/>
    <col min="2821" max="2821" width="39.5833333333333" style="1" customWidth="1"/>
    <col min="2822" max="2822" width="7.83333333333333" style="1" customWidth="1"/>
    <col min="2823" max="2823" width="10.4166666666667" style="1" customWidth="1"/>
    <col min="2824" max="3072" width="7.41666666666667" style="1"/>
    <col min="3073" max="3073" width="4.5" style="1" customWidth="1"/>
    <col min="3074" max="3074" width="23.5" style="1" customWidth="1"/>
    <col min="3075" max="3075" width="8.66666666666667" style="1" customWidth="1"/>
    <col min="3076" max="3076" width="14.6666666666667" style="1" customWidth="1"/>
    <col min="3077" max="3077" width="39.5833333333333" style="1" customWidth="1"/>
    <col min="3078" max="3078" width="7.83333333333333" style="1" customWidth="1"/>
    <col min="3079" max="3079" width="10.4166666666667" style="1" customWidth="1"/>
    <col min="3080" max="3328" width="7.41666666666667" style="1"/>
    <col min="3329" max="3329" width="4.5" style="1" customWidth="1"/>
    <col min="3330" max="3330" width="23.5" style="1" customWidth="1"/>
    <col min="3331" max="3331" width="8.66666666666667" style="1" customWidth="1"/>
    <col min="3332" max="3332" width="14.6666666666667" style="1" customWidth="1"/>
    <col min="3333" max="3333" width="39.5833333333333" style="1" customWidth="1"/>
    <col min="3334" max="3334" width="7.83333333333333" style="1" customWidth="1"/>
    <col min="3335" max="3335" width="10.4166666666667" style="1" customWidth="1"/>
    <col min="3336" max="3584" width="7.41666666666667" style="1"/>
    <col min="3585" max="3585" width="4.5" style="1" customWidth="1"/>
    <col min="3586" max="3586" width="23.5" style="1" customWidth="1"/>
    <col min="3587" max="3587" width="8.66666666666667" style="1" customWidth="1"/>
    <col min="3588" max="3588" width="14.6666666666667" style="1" customWidth="1"/>
    <col min="3589" max="3589" width="39.5833333333333" style="1" customWidth="1"/>
    <col min="3590" max="3590" width="7.83333333333333" style="1" customWidth="1"/>
    <col min="3591" max="3591" width="10.4166666666667" style="1" customWidth="1"/>
    <col min="3592" max="3840" width="7.41666666666667" style="1"/>
    <col min="3841" max="3841" width="4.5" style="1" customWidth="1"/>
    <col min="3842" max="3842" width="23.5" style="1" customWidth="1"/>
    <col min="3843" max="3843" width="8.66666666666667" style="1" customWidth="1"/>
    <col min="3844" max="3844" width="14.6666666666667" style="1" customWidth="1"/>
    <col min="3845" max="3845" width="39.5833333333333" style="1" customWidth="1"/>
    <col min="3846" max="3846" width="7.83333333333333" style="1" customWidth="1"/>
    <col min="3847" max="3847" width="10.4166666666667" style="1" customWidth="1"/>
    <col min="3848" max="4096" width="7.41666666666667" style="1"/>
    <col min="4097" max="4097" width="4.5" style="1" customWidth="1"/>
    <col min="4098" max="4098" width="23.5" style="1" customWidth="1"/>
    <col min="4099" max="4099" width="8.66666666666667" style="1" customWidth="1"/>
    <col min="4100" max="4100" width="14.6666666666667" style="1" customWidth="1"/>
    <col min="4101" max="4101" width="39.5833333333333" style="1" customWidth="1"/>
    <col min="4102" max="4102" width="7.83333333333333" style="1" customWidth="1"/>
    <col min="4103" max="4103" width="10.4166666666667" style="1" customWidth="1"/>
    <col min="4104" max="4352" width="7.41666666666667" style="1"/>
    <col min="4353" max="4353" width="4.5" style="1" customWidth="1"/>
    <col min="4354" max="4354" width="23.5" style="1" customWidth="1"/>
    <col min="4355" max="4355" width="8.66666666666667" style="1" customWidth="1"/>
    <col min="4356" max="4356" width="14.6666666666667" style="1" customWidth="1"/>
    <col min="4357" max="4357" width="39.5833333333333" style="1" customWidth="1"/>
    <col min="4358" max="4358" width="7.83333333333333" style="1" customWidth="1"/>
    <col min="4359" max="4359" width="10.4166666666667" style="1" customWidth="1"/>
    <col min="4360" max="4608" width="7.41666666666667" style="1"/>
    <col min="4609" max="4609" width="4.5" style="1" customWidth="1"/>
    <col min="4610" max="4610" width="23.5" style="1" customWidth="1"/>
    <col min="4611" max="4611" width="8.66666666666667" style="1" customWidth="1"/>
    <col min="4612" max="4612" width="14.6666666666667" style="1" customWidth="1"/>
    <col min="4613" max="4613" width="39.5833333333333" style="1" customWidth="1"/>
    <col min="4614" max="4614" width="7.83333333333333" style="1" customWidth="1"/>
    <col min="4615" max="4615" width="10.4166666666667" style="1" customWidth="1"/>
    <col min="4616" max="4864" width="7.41666666666667" style="1"/>
    <col min="4865" max="4865" width="4.5" style="1" customWidth="1"/>
    <col min="4866" max="4866" width="23.5" style="1" customWidth="1"/>
    <col min="4867" max="4867" width="8.66666666666667" style="1" customWidth="1"/>
    <col min="4868" max="4868" width="14.6666666666667" style="1" customWidth="1"/>
    <col min="4869" max="4869" width="39.5833333333333" style="1" customWidth="1"/>
    <col min="4870" max="4870" width="7.83333333333333" style="1" customWidth="1"/>
    <col min="4871" max="4871" width="10.4166666666667" style="1" customWidth="1"/>
    <col min="4872" max="5120" width="7.41666666666667" style="1"/>
    <col min="5121" max="5121" width="4.5" style="1" customWidth="1"/>
    <col min="5122" max="5122" width="23.5" style="1" customWidth="1"/>
    <col min="5123" max="5123" width="8.66666666666667" style="1" customWidth="1"/>
    <col min="5124" max="5124" width="14.6666666666667" style="1" customWidth="1"/>
    <col min="5125" max="5125" width="39.5833333333333" style="1" customWidth="1"/>
    <col min="5126" max="5126" width="7.83333333333333" style="1" customWidth="1"/>
    <col min="5127" max="5127" width="10.4166666666667" style="1" customWidth="1"/>
    <col min="5128" max="5376" width="7.41666666666667" style="1"/>
    <col min="5377" max="5377" width="4.5" style="1" customWidth="1"/>
    <col min="5378" max="5378" width="23.5" style="1" customWidth="1"/>
    <col min="5379" max="5379" width="8.66666666666667" style="1" customWidth="1"/>
    <col min="5380" max="5380" width="14.6666666666667" style="1" customWidth="1"/>
    <col min="5381" max="5381" width="39.5833333333333" style="1" customWidth="1"/>
    <col min="5382" max="5382" width="7.83333333333333" style="1" customWidth="1"/>
    <col min="5383" max="5383" width="10.4166666666667" style="1" customWidth="1"/>
    <col min="5384" max="5632" width="7.41666666666667" style="1"/>
    <col min="5633" max="5633" width="4.5" style="1" customWidth="1"/>
    <col min="5634" max="5634" width="23.5" style="1" customWidth="1"/>
    <col min="5635" max="5635" width="8.66666666666667" style="1" customWidth="1"/>
    <col min="5636" max="5636" width="14.6666666666667" style="1" customWidth="1"/>
    <col min="5637" max="5637" width="39.5833333333333" style="1" customWidth="1"/>
    <col min="5638" max="5638" width="7.83333333333333" style="1" customWidth="1"/>
    <col min="5639" max="5639" width="10.4166666666667" style="1" customWidth="1"/>
    <col min="5640" max="5888" width="7.41666666666667" style="1"/>
    <col min="5889" max="5889" width="4.5" style="1" customWidth="1"/>
    <col min="5890" max="5890" width="23.5" style="1" customWidth="1"/>
    <col min="5891" max="5891" width="8.66666666666667" style="1" customWidth="1"/>
    <col min="5892" max="5892" width="14.6666666666667" style="1" customWidth="1"/>
    <col min="5893" max="5893" width="39.5833333333333" style="1" customWidth="1"/>
    <col min="5894" max="5894" width="7.83333333333333" style="1" customWidth="1"/>
    <col min="5895" max="5895" width="10.4166666666667" style="1" customWidth="1"/>
    <col min="5896" max="6144" width="7.41666666666667" style="1"/>
    <col min="6145" max="6145" width="4.5" style="1" customWidth="1"/>
    <col min="6146" max="6146" width="23.5" style="1" customWidth="1"/>
    <col min="6147" max="6147" width="8.66666666666667" style="1" customWidth="1"/>
    <col min="6148" max="6148" width="14.6666666666667" style="1" customWidth="1"/>
    <col min="6149" max="6149" width="39.5833333333333" style="1" customWidth="1"/>
    <col min="6150" max="6150" width="7.83333333333333" style="1" customWidth="1"/>
    <col min="6151" max="6151" width="10.4166666666667" style="1" customWidth="1"/>
    <col min="6152" max="6400" width="7.41666666666667" style="1"/>
    <col min="6401" max="6401" width="4.5" style="1" customWidth="1"/>
    <col min="6402" max="6402" width="23.5" style="1" customWidth="1"/>
    <col min="6403" max="6403" width="8.66666666666667" style="1" customWidth="1"/>
    <col min="6404" max="6404" width="14.6666666666667" style="1" customWidth="1"/>
    <col min="6405" max="6405" width="39.5833333333333" style="1" customWidth="1"/>
    <col min="6406" max="6406" width="7.83333333333333" style="1" customWidth="1"/>
    <col min="6407" max="6407" width="10.4166666666667" style="1" customWidth="1"/>
    <col min="6408" max="6656" width="7.41666666666667" style="1"/>
    <col min="6657" max="6657" width="4.5" style="1" customWidth="1"/>
    <col min="6658" max="6658" width="23.5" style="1" customWidth="1"/>
    <col min="6659" max="6659" width="8.66666666666667" style="1" customWidth="1"/>
    <col min="6660" max="6660" width="14.6666666666667" style="1" customWidth="1"/>
    <col min="6661" max="6661" width="39.5833333333333" style="1" customWidth="1"/>
    <col min="6662" max="6662" width="7.83333333333333" style="1" customWidth="1"/>
    <col min="6663" max="6663" width="10.4166666666667" style="1" customWidth="1"/>
    <col min="6664" max="6912" width="7.41666666666667" style="1"/>
    <col min="6913" max="6913" width="4.5" style="1" customWidth="1"/>
    <col min="6914" max="6914" width="23.5" style="1" customWidth="1"/>
    <col min="6915" max="6915" width="8.66666666666667" style="1" customWidth="1"/>
    <col min="6916" max="6916" width="14.6666666666667" style="1" customWidth="1"/>
    <col min="6917" max="6917" width="39.5833333333333" style="1" customWidth="1"/>
    <col min="6918" max="6918" width="7.83333333333333" style="1" customWidth="1"/>
    <col min="6919" max="6919" width="10.4166666666667" style="1" customWidth="1"/>
    <col min="6920" max="7168" width="7.41666666666667" style="1"/>
    <col min="7169" max="7169" width="4.5" style="1" customWidth="1"/>
    <col min="7170" max="7170" width="23.5" style="1" customWidth="1"/>
    <col min="7171" max="7171" width="8.66666666666667" style="1" customWidth="1"/>
    <col min="7172" max="7172" width="14.6666666666667" style="1" customWidth="1"/>
    <col min="7173" max="7173" width="39.5833333333333" style="1" customWidth="1"/>
    <col min="7174" max="7174" width="7.83333333333333" style="1" customWidth="1"/>
    <col min="7175" max="7175" width="10.4166666666667" style="1" customWidth="1"/>
    <col min="7176" max="7424" width="7.41666666666667" style="1"/>
    <col min="7425" max="7425" width="4.5" style="1" customWidth="1"/>
    <col min="7426" max="7426" width="23.5" style="1" customWidth="1"/>
    <col min="7427" max="7427" width="8.66666666666667" style="1" customWidth="1"/>
    <col min="7428" max="7428" width="14.6666666666667" style="1" customWidth="1"/>
    <col min="7429" max="7429" width="39.5833333333333" style="1" customWidth="1"/>
    <col min="7430" max="7430" width="7.83333333333333" style="1" customWidth="1"/>
    <col min="7431" max="7431" width="10.4166666666667" style="1" customWidth="1"/>
    <col min="7432" max="7680" width="7.41666666666667" style="1"/>
    <col min="7681" max="7681" width="4.5" style="1" customWidth="1"/>
    <col min="7682" max="7682" width="23.5" style="1" customWidth="1"/>
    <col min="7683" max="7683" width="8.66666666666667" style="1" customWidth="1"/>
    <col min="7684" max="7684" width="14.6666666666667" style="1" customWidth="1"/>
    <col min="7685" max="7685" width="39.5833333333333" style="1" customWidth="1"/>
    <col min="7686" max="7686" width="7.83333333333333" style="1" customWidth="1"/>
    <col min="7687" max="7687" width="10.4166666666667" style="1" customWidth="1"/>
    <col min="7688" max="7936" width="7.41666666666667" style="1"/>
    <col min="7937" max="7937" width="4.5" style="1" customWidth="1"/>
    <col min="7938" max="7938" width="23.5" style="1" customWidth="1"/>
    <col min="7939" max="7939" width="8.66666666666667" style="1" customWidth="1"/>
    <col min="7940" max="7940" width="14.6666666666667" style="1" customWidth="1"/>
    <col min="7941" max="7941" width="39.5833333333333" style="1" customWidth="1"/>
    <col min="7942" max="7942" width="7.83333333333333" style="1" customWidth="1"/>
    <col min="7943" max="7943" width="10.4166666666667" style="1" customWidth="1"/>
    <col min="7944" max="8192" width="7.41666666666667" style="1"/>
    <col min="8193" max="8193" width="4.5" style="1" customWidth="1"/>
    <col min="8194" max="8194" width="23.5" style="1" customWidth="1"/>
    <col min="8195" max="8195" width="8.66666666666667" style="1" customWidth="1"/>
    <col min="8196" max="8196" width="14.6666666666667" style="1" customWidth="1"/>
    <col min="8197" max="8197" width="39.5833333333333" style="1" customWidth="1"/>
    <col min="8198" max="8198" width="7.83333333333333" style="1" customWidth="1"/>
    <col min="8199" max="8199" width="10.4166666666667" style="1" customWidth="1"/>
    <col min="8200" max="8448" width="7.41666666666667" style="1"/>
    <col min="8449" max="8449" width="4.5" style="1" customWidth="1"/>
    <col min="8450" max="8450" width="23.5" style="1" customWidth="1"/>
    <col min="8451" max="8451" width="8.66666666666667" style="1" customWidth="1"/>
    <col min="8452" max="8452" width="14.6666666666667" style="1" customWidth="1"/>
    <col min="8453" max="8453" width="39.5833333333333" style="1" customWidth="1"/>
    <col min="8454" max="8454" width="7.83333333333333" style="1" customWidth="1"/>
    <col min="8455" max="8455" width="10.4166666666667" style="1" customWidth="1"/>
    <col min="8456" max="8704" width="7.41666666666667" style="1"/>
    <col min="8705" max="8705" width="4.5" style="1" customWidth="1"/>
    <col min="8706" max="8706" width="23.5" style="1" customWidth="1"/>
    <col min="8707" max="8707" width="8.66666666666667" style="1" customWidth="1"/>
    <col min="8708" max="8708" width="14.6666666666667" style="1" customWidth="1"/>
    <col min="8709" max="8709" width="39.5833333333333" style="1" customWidth="1"/>
    <col min="8710" max="8710" width="7.83333333333333" style="1" customWidth="1"/>
    <col min="8711" max="8711" width="10.4166666666667" style="1" customWidth="1"/>
    <col min="8712" max="8960" width="7.41666666666667" style="1"/>
    <col min="8961" max="8961" width="4.5" style="1" customWidth="1"/>
    <col min="8962" max="8962" width="23.5" style="1" customWidth="1"/>
    <col min="8963" max="8963" width="8.66666666666667" style="1" customWidth="1"/>
    <col min="8964" max="8964" width="14.6666666666667" style="1" customWidth="1"/>
    <col min="8965" max="8965" width="39.5833333333333" style="1" customWidth="1"/>
    <col min="8966" max="8966" width="7.83333333333333" style="1" customWidth="1"/>
    <col min="8967" max="8967" width="10.4166666666667" style="1" customWidth="1"/>
    <col min="8968" max="9216" width="7.41666666666667" style="1"/>
    <col min="9217" max="9217" width="4.5" style="1" customWidth="1"/>
    <col min="9218" max="9218" width="23.5" style="1" customWidth="1"/>
    <col min="9219" max="9219" width="8.66666666666667" style="1" customWidth="1"/>
    <col min="9220" max="9220" width="14.6666666666667" style="1" customWidth="1"/>
    <col min="9221" max="9221" width="39.5833333333333" style="1" customWidth="1"/>
    <col min="9222" max="9222" width="7.83333333333333" style="1" customWidth="1"/>
    <col min="9223" max="9223" width="10.4166666666667" style="1" customWidth="1"/>
    <col min="9224" max="9472" width="7.41666666666667" style="1"/>
    <col min="9473" max="9473" width="4.5" style="1" customWidth="1"/>
    <col min="9474" max="9474" width="23.5" style="1" customWidth="1"/>
    <col min="9475" max="9475" width="8.66666666666667" style="1" customWidth="1"/>
    <col min="9476" max="9476" width="14.6666666666667" style="1" customWidth="1"/>
    <col min="9477" max="9477" width="39.5833333333333" style="1" customWidth="1"/>
    <col min="9478" max="9478" width="7.83333333333333" style="1" customWidth="1"/>
    <col min="9479" max="9479" width="10.4166666666667" style="1" customWidth="1"/>
    <col min="9480" max="9728" width="7.41666666666667" style="1"/>
    <col min="9729" max="9729" width="4.5" style="1" customWidth="1"/>
    <col min="9730" max="9730" width="23.5" style="1" customWidth="1"/>
    <col min="9731" max="9731" width="8.66666666666667" style="1" customWidth="1"/>
    <col min="9732" max="9732" width="14.6666666666667" style="1" customWidth="1"/>
    <col min="9733" max="9733" width="39.5833333333333" style="1" customWidth="1"/>
    <col min="9734" max="9734" width="7.83333333333333" style="1" customWidth="1"/>
    <col min="9735" max="9735" width="10.4166666666667" style="1" customWidth="1"/>
    <col min="9736" max="9984" width="7.41666666666667" style="1"/>
    <col min="9985" max="9985" width="4.5" style="1" customWidth="1"/>
    <col min="9986" max="9986" width="23.5" style="1" customWidth="1"/>
    <col min="9987" max="9987" width="8.66666666666667" style="1" customWidth="1"/>
    <col min="9988" max="9988" width="14.6666666666667" style="1" customWidth="1"/>
    <col min="9989" max="9989" width="39.5833333333333" style="1" customWidth="1"/>
    <col min="9990" max="9990" width="7.83333333333333" style="1" customWidth="1"/>
    <col min="9991" max="9991" width="10.4166666666667" style="1" customWidth="1"/>
    <col min="9992" max="10240" width="7.41666666666667" style="1"/>
    <col min="10241" max="10241" width="4.5" style="1" customWidth="1"/>
    <col min="10242" max="10242" width="23.5" style="1" customWidth="1"/>
    <col min="10243" max="10243" width="8.66666666666667" style="1" customWidth="1"/>
    <col min="10244" max="10244" width="14.6666666666667" style="1" customWidth="1"/>
    <col min="10245" max="10245" width="39.5833333333333" style="1" customWidth="1"/>
    <col min="10246" max="10246" width="7.83333333333333" style="1" customWidth="1"/>
    <col min="10247" max="10247" width="10.4166666666667" style="1" customWidth="1"/>
    <col min="10248" max="10496" width="7.41666666666667" style="1"/>
    <col min="10497" max="10497" width="4.5" style="1" customWidth="1"/>
    <col min="10498" max="10498" width="23.5" style="1" customWidth="1"/>
    <col min="10499" max="10499" width="8.66666666666667" style="1" customWidth="1"/>
    <col min="10500" max="10500" width="14.6666666666667" style="1" customWidth="1"/>
    <col min="10501" max="10501" width="39.5833333333333" style="1" customWidth="1"/>
    <col min="10502" max="10502" width="7.83333333333333" style="1" customWidth="1"/>
    <col min="10503" max="10503" width="10.4166666666667" style="1" customWidth="1"/>
    <col min="10504" max="10752" width="7.41666666666667" style="1"/>
    <col min="10753" max="10753" width="4.5" style="1" customWidth="1"/>
    <col min="10754" max="10754" width="23.5" style="1" customWidth="1"/>
    <col min="10755" max="10755" width="8.66666666666667" style="1" customWidth="1"/>
    <col min="10756" max="10756" width="14.6666666666667" style="1" customWidth="1"/>
    <col min="10757" max="10757" width="39.5833333333333" style="1" customWidth="1"/>
    <col min="10758" max="10758" width="7.83333333333333" style="1" customWidth="1"/>
    <col min="10759" max="10759" width="10.4166666666667" style="1" customWidth="1"/>
    <col min="10760" max="11008" width="7.41666666666667" style="1"/>
    <col min="11009" max="11009" width="4.5" style="1" customWidth="1"/>
    <col min="11010" max="11010" width="23.5" style="1" customWidth="1"/>
    <col min="11011" max="11011" width="8.66666666666667" style="1" customWidth="1"/>
    <col min="11012" max="11012" width="14.6666666666667" style="1" customWidth="1"/>
    <col min="11013" max="11013" width="39.5833333333333" style="1" customWidth="1"/>
    <col min="11014" max="11014" width="7.83333333333333" style="1" customWidth="1"/>
    <col min="11015" max="11015" width="10.4166666666667" style="1" customWidth="1"/>
    <col min="11016" max="11264" width="7.41666666666667" style="1"/>
    <col min="11265" max="11265" width="4.5" style="1" customWidth="1"/>
    <col min="11266" max="11266" width="23.5" style="1" customWidth="1"/>
    <col min="11267" max="11267" width="8.66666666666667" style="1" customWidth="1"/>
    <col min="11268" max="11268" width="14.6666666666667" style="1" customWidth="1"/>
    <col min="11269" max="11269" width="39.5833333333333" style="1" customWidth="1"/>
    <col min="11270" max="11270" width="7.83333333333333" style="1" customWidth="1"/>
    <col min="11271" max="11271" width="10.4166666666667" style="1" customWidth="1"/>
    <col min="11272" max="11520" width="7.41666666666667" style="1"/>
    <col min="11521" max="11521" width="4.5" style="1" customWidth="1"/>
    <col min="11522" max="11522" width="23.5" style="1" customWidth="1"/>
    <col min="11523" max="11523" width="8.66666666666667" style="1" customWidth="1"/>
    <col min="11524" max="11524" width="14.6666666666667" style="1" customWidth="1"/>
    <col min="11525" max="11525" width="39.5833333333333" style="1" customWidth="1"/>
    <col min="11526" max="11526" width="7.83333333333333" style="1" customWidth="1"/>
    <col min="11527" max="11527" width="10.4166666666667" style="1" customWidth="1"/>
    <col min="11528" max="11776" width="7.41666666666667" style="1"/>
    <col min="11777" max="11777" width="4.5" style="1" customWidth="1"/>
    <col min="11778" max="11778" width="23.5" style="1" customWidth="1"/>
    <col min="11779" max="11779" width="8.66666666666667" style="1" customWidth="1"/>
    <col min="11780" max="11780" width="14.6666666666667" style="1" customWidth="1"/>
    <col min="11781" max="11781" width="39.5833333333333" style="1" customWidth="1"/>
    <col min="11782" max="11782" width="7.83333333333333" style="1" customWidth="1"/>
    <col min="11783" max="11783" width="10.4166666666667" style="1" customWidth="1"/>
    <col min="11784" max="12032" width="7.41666666666667" style="1"/>
    <col min="12033" max="12033" width="4.5" style="1" customWidth="1"/>
    <col min="12034" max="12034" width="23.5" style="1" customWidth="1"/>
    <col min="12035" max="12035" width="8.66666666666667" style="1" customWidth="1"/>
    <col min="12036" max="12036" width="14.6666666666667" style="1" customWidth="1"/>
    <col min="12037" max="12037" width="39.5833333333333" style="1" customWidth="1"/>
    <col min="12038" max="12038" width="7.83333333333333" style="1" customWidth="1"/>
    <col min="12039" max="12039" width="10.4166666666667" style="1" customWidth="1"/>
    <col min="12040" max="12288" width="7.41666666666667" style="1"/>
    <col min="12289" max="12289" width="4.5" style="1" customWidth="1"/>
    <col min="12290" max="12290" width="23.5" style="1" customWidth="1"/>
    <col min="12291" max="12291" width="8.66666666666667" style="1" customWidth="1"/>
    <col min="12292" max="12292" width="14.6666666666667" style="1" customWidth="1"/>
    <col min="12293" max="12293" width="39.5833333333333" style="1" customWidth="1"/>
    <col min="12294" max="12294" width="7.83333333333333" style="1" customWidth="1"/>
    <col min="12295" max="12295" width="10.4166666666667" style="1" customWidth="1"/>
    <col min="12296" max="12544" width="7.41666666666667" style="1"/>
    <col min="12545" max="12545" width="4.5" style="1" customWidth="1"/>
    <col min="12546" max="12546" width="23.5" style="1" customWidth="1"/>
    <col min="12547" max="12547" width="8.66666666666667" style="1" customWidth="1"/>
    <col min="12548" max="12548" width="14.6666666666667" style="1" customWidth="1"/>
    <col min="12549" max="12549" width="39.5833333333333" style="1" customWidth="1"/>
    <col min="12550" max="12550" width="7.83333333333333" style="1" customWidth="1"/>
    <col min="12551" max="12551" width="10.4166666666667" style="1" customWidth="1"/>
    <col min="12552" max="12800" width="7.41666666666667" style="1"/>
    <col min="12801" max="12801" width="4.5" style="1" customWidth="1"/>
    <col min="12802" max="12802" width="23.5" style="1" customWidth="1"/>
    <col min="12803" max="12803" width="8.66666666666667" style="1" customWidth="1"/>
    <col min="12804" max="12804" width="14.6666666666667" style="1" customWidth="1"/>
    <col min="12805" max="12805" width="39.5833333333333" style="1" customWidth="1"/>
    <col min="12806" max="12806" width="7.83333333333333" style="1" customWidth="1"/>
    <col min="12807" max="12807" width="10.4166666666667" style="1" customWidth="1"/>
    <col min="12808" max="13056" width="7.41666666666667" style="1"/>
    <col min="13057" max="13057" width="4.5" style="1" customWidth="1"/>
    <col min="13058" max="13058" width="23.5" style="1" customWidth="1"/>
    <col min="13059" max="13059" width="8.66666666666667" style="1" customWidth="1"/>
    <col min="13060" max="13060" width="14.6666666666667" style="1" customWidth="1"/>
    <col min="13061" max="13061" width="39.5833333333333" style="1" customWidth="1"/>
    <col min="13062" max="13062" width="7.83333333333333" style="1" customWidth="1"/>
    <col min="13063" max="13063" width="10.4166666666667" style="1" customWidth="1"/>
    <col min="13064" max="13312" width="7.41666666666667" style="1"/>
    <col min="13313" max="13313" width="4.5" style="1" customWidth="1"/>
    <col min="13314" max="13314" width="23.5" style="1" customWidth="1"/>
    <col min="13315" max="13315" width="8.66666666666667" style="1" customWidth="1"/>
    <col min="13316" max="13316" width="14.6666666666667" style="1" customWidth="1"/>
    <col min="13317" max="13317" width="39.5833333333333" style="1" customWidth="1"/>
    <col min="13318" max="13318" width="7.83333333333333" style="1" customWidth="1"/>
    <col min="13319" max="13319" width="10.4166666666667" style="1" customWidth="1"/>
    <col min="13320" max="13568" width="7.41666666666667" style="1"/>
    <col min="13569" max="13569" width="4.5" style="1" customWidth="1"/>
    <col min="13570" max="13570" width="23.5" style="1" customWidth="1"/>
    <col min="13571" max="13571" width="8.66666666666667" style="1" customWidth="1"/>
    <col min="13572" max="13572" width="14.6666666666667" style="1" customWidth="1"/>
    <col min="13573" max="13573" width="39.5833333333333" style="1" customWidth="1"/>
    <col min="13574" max="13574" width="7.83333333333333" style="1" customWidth="1"/>
    <col min="13575" max="13575" width="10.4166666666667" style="1" customWidth="1"/>
    <col min="13576" max="13824" width="7.41666666666667" style="1"/>
    <col min="13825" max="13825" width="4.5" style="1" customWidth="1"/>
    <col min="13826" max="13826" width="23.5" style="1" customWidth="1"/>
    <col min="13827" max="13827" width="8.66666666666667" style="1" customWidth="1"/>
    <col min="13828" max="13828" width="14.6666666666667" style="1" customWidth="1"/>
    <col min="13829" max="13829" width="39.5833333333333" style="1" customWidth="1"/>
    <col min="13830" max="13830" width="7.83333333333333" style="1" customWidth="1"/>
    <col min="13831" max="13831" width="10.4166666666667" style="1" customWidth="1"/>
    <col min="13832" max="14080" width="7.41666666666667" style="1"/>
    <col min="14081" max="14081" width="4.5" style="1" customWidth="1"/>
    <col min="14082" max="14082" width="23.5" style="1" customWidth="1"/>
    <col min="14083" max="14083" width="8.66666666666667" style="1" customWidth="1"/>
    <col min="14084" max="14084" width="14.6666666666667" style="1" customWidth="1"/>
    <col min="14085" max="14085" width="39.5833333333333" style="1" customWidth="1"/>
    <col min="14086" max="14086" width="7.83333333333333" style="1" customWidth="1"/>
    <col min="14087" max="14087" width="10.4166666666667" style="1" customWidth="1"/>
    <col min="14088" max="14336" width="7.41666666666667" style="1"/>
    <col min="14337" max="14337" width="4.5" style="1" customWidth="1"/>
    <col min="14338" max="14338" width="23.5" style="1" customWidth="1"/>
    <col min="14339" max="14339" width="8.66666666666667" style="1" customWidth="1"/>
    <col min="14340" max="14340" width="14.6666666666667" style="1" customWidth="1"/>
    <col min="14341" max="14341" width="39.5833333333333" style="1" customWidth="1"/>
    <col min="14342" max="14342" width="7.83333333333333" style="1" customWidth="1"/>
    <col min="14343" max="14343" width="10.4166666666667" style="1" customWidth="1"/>
    <col min="14344" max="14592" width="7.41666666666667" style="1"/>
    <col min="14593" max="14593" width="4.5" style="1" customWidth="1"/>
    <col min="14594" max="14594" width="23.5" style="1" customWidth="1"/>
    <col min="14595" max="14595" width="8.66666666666667" style="1" customWidth="1"/>
    <col min="14596" max="14596" width="14.6666666666667" style="1" customWidth="1"/>
    <col min="14597" max="14597" width="39.5833333333333" style="1" customWidth="1"/>
    <col min="14598" max="14598" width="7.83333333333333" style="1" customWidth="1"/>
    <col min="14599" max="14599" width="10.4166666666667" style="1" customWidth="1"/>
    <col min="14600" max="14848" width="7.41666666666667" style="1"/>
    <col min="14849" max="14849" width="4.5" style="1" customWidth="1"/>
    <col min="14850" max="14850" width="23.5" style="1" customWidth="1"/>
    <col min="14851" max="14851" width="8.66666666666667" style="1" customWidth="1"/>
    <col min="14852" max="14852" width="14.6666666666667" style="1" customWidth="1"/>
    <col min="14853" max="14853" width="39.5833333333333" style="1" customWidth="1"/>
    <col min="14854" max="14854" width="7.83333333333333" style="1" customWidth="1"/>
    <col min="14855" max="14855" width="10.4166666666667" style="1" customWidth="1"/>
    <col min="14856" max="15104" width="7.41666666666667" style="1"/>
    <col min="15105" max="15105" width="4.5" style="1" customWidth="1"/>
    <col min="15106" max="15106" width="23.5" style="1" customWidth="1"/>
    <col min="15107" max="15107" width="8.66666666666667" style="1" customWidth="1"/>
    <col min="15108" max="15108" width="14.6666666666667" style="1" customWidth="1"/>
    <col min="15109" max="15109" width="39.5833333333333" style="1" customWidth="1"/>
    <col min="15110" max="15110" width="7.83333333333333" style="1" customWidth="1"/>
    <col min="15111" max="15111" width="10.4166666666667" style="1" customWidth="1"/>
    <col min="15112" max="15360" width="7.41666666666667" style="1"/>
    <col min="15361" max="15361" width="4.5" style="1" customWidth="1"/>
    <col min="15362" max="15362" width="23.5" style="1" customWidth="1"/>
    <col min="15363" max="15363" width="8.66666666666667" style="1" customWidth="1"/>
    <col min="15364" max="15364" width="14.6666666666667" style="1" customWidth="1"/>
    <col min="15365" max="15365" width="39.5833333333333" style="1" customWidth="1"/>
    <col min="15366" max="15366" width="7.83333333333333" style="1" customWidth="1"/>
    <col min="15367" max="15367" width="10.4166666666667" style="1" customWidth="1"/>
    <col min="15368" max="15616" width="7.41666666666667" style="1"/>
    <col min="15617" max="15617" width="4.5" style="1" customWidth="1"/>
    <col min="15618" max="15618" width="23.5" style="1" customWidth="1"/>
    <col min="15619" max="15619" width="8.66666666666667" style="1" customWidth="1"/>
    <col min="15620" max="15620" width="14.6666666666667" style="1" customWidth="1"/>
    <col min="15621" max="15621" width="39.5833333333333" style="1" customWidth="1"/>
    <col min="15622" max="15622" width="7.83333333333333" style="1" customWidth="1"/>
    <col min="15623" max="15623" width="10.4166666666667" style="1" customWidth="1"/>
    <col min="15624" max="15872" width="7.41666666666667" style="1"/>
    <col min="15873" max="15873" width="4.5" style="1" customWidth="1"/>
    <col min="15874" max="15874" width="23.5" style="1" customWidth="1"/>
    <col min="15875" max="15875" width="8.66666666666667" style="1" customWidth="1"/>
    <col min="15876" max="15876" width="14.6666666666667" style="1" customWidth="1"/>
    <col min="15877" max="15877" width="39.5833333333333" style="1" customWidth="1"/>
    <col min="15878" max="15878" width="7.83333333333333" style="1" customWidth="1"/>
    <col min="15879" max="15879" width="10.4166666666667" style="1" customWidth="1"/>
    <col min="15880" max="16128" width="7.41666666666667" style="1"/>
    <col min="16129" max="16129" width="4.5" style="1" customWidth="1"/>
    <col min="16130" max="16130" width="23.5" style="1" customWidth="1"/>
    <col min="16131" max="16131" width="8.66666666666667" style="1" customWidth="1"/>
    <col min="16132" max="16132" width="14.6666666666667" style="1" customWidth="1"/>
    <col min="16133" max="16133" width="39.5833333333333" style="1" customWidth="1"/>
    <col min="16134" max="16134" width="7.83333333333333" style="1" customWidth="1"/>
    <col min="16135" max="16135" width="10.4166666666667" style="1" customWidth="1"/>
    <col min="16136" max="16384" width="7.41666666666667" style="1"/>
  </cols>
  <sheetData>
    <row r="1" ht="21" spans="1:7">
      <c r="A1" s="3" t="s">
        <v>345</v>
      </c>
      <c r="B1" s="4"/>
      <c r="C1" s="4"/>
      <c r="D1" s="4"/>
      <c r="E1" s="5"/>
    </row>
    <row r="2" spans="1:7">
      <c r="A2" s="6" t="s">
        <v>1</v>
      </c>
      <c r="B2" s="6" t="s">
        <v>2</v>
      </c>
      <c r="C2" s="6" t="s">
        <v>346</v>
      </c>
      <c r="D2" s="6"/>
      <c r="E2" s="6"/>
    </row>
    <row r="3" spans="1:7">
      <c r="A3" s="6"/>
      <c r="B3" s="6"/>
      <c r="C3" s="6"/>
      <c r="D3" s="6"/>
      <c r="E3" s="6"/>
    </row>
    <row r="4" ht="28" spans="1:7">
      <c r="A4" s="6"/>
      <c r="B4" s="6"/>
      <c r="C4" s="6" t="s">
        <v>21</v>
      </c>
      <c r="D4" s="6" t="s">
        <v>22</v>
      </c>
      <c r="E4" s="6" t="s">
        <v>23</v>
      </c>
    </row>
    <row r="5" ht="60" customHeight="1" spans="1:7">
      <c r="A5" s="7">
        <v>1</v>
      </c>
      <c r="B5" s="8" t="s">
        <v>307</v>
      </c>
      <c r="C5" s="9">
        <f>VLOOKUP(B5,'2023年度会计师事务所从事证券服务业务基本信息'!B:AB,12,0)</f>
        <v>197</v>
      </c>
      <c r="D5" s="10">
        <f>VLOOKUP(B5,'2023年度会计师事务所从事证券服务业务基本信息'!B:AB,13,0)</f>
        <v>115937.230772969</v>
      </c>
      <c r="E5" s="10" t="str">
        <f>VLOOKUP(B5,'2023年度会计师事务所从事证券服务业务基本信息'!B:AB,14,0)</f>
        <v>建筑业（111），综合（43），租赁和商务服务业（14），电力、热力、燃气及水生产和供应业（6），批发和零售业（6）</v>
      </c>
      <c r="G5" s="11"/>
    </row>
    <row r="6" ht="78" customHeight="1" spans="1:7">
      <c r="A6" s="7">
        <v>2</v>
      </c>
      <c r="B6" s="8" t="s">
        <v>290</v>
      </c>
      <c r="C6" s="9">
        <f>VLOOKUP(B6,'2023年度会计师事务所从事证券服务业务基本信息'!B:AB,12,0)</f>
        <v>138</v>
      </c>
      <c r="D6" s="10">
        <f>VLOOKUP(B6,'2023年度会计师事务所从事证券服务业务基本信息'!B:AB,13,0)</f>
        <v>57629.9357480779</v>
      </c>
      <c r="E6" s="10" t="str">
        <f>VLOOKUP(B6,'2023年度会计师事务所从事证券服务业务基本信息'!B:AB,14,0)</f>
        <v>建筑业（92），综合（27），租赁和商务服务业（7），交通运输、仓储和邮政业（4），电力、热力、燃气及水生产和供应业（3）</v>
      </c>
      <c r="G6" s="11"/>
    </row>
    <row r="7" ht="62" customHeight="1" spans="1:7">
      <c r="A7" s="7">
        <v>3</v>
      </c>
      <c r="B7" s="8" t="s">
        <v>294</v>
      </c>
      <c r="C7" s="9">
        <f>VLOOKUP(B7,'2023年度会计师事务所从事证券服务业务基本信息'!B:AB,12,0)</f>
        <v>137</v>
      </c>
      <c r="D7" s="10">
        <f>VLOOKUP(B7,'2023年度会计师事务所从事证券服务业务基本信息'!B:AB,13,0)</f>
        <v>198846.37</v>
      </c>
      <c r="E7" s="10" t="str">
        <f>VLOOKUP(B7,'2023年度会计师事务所从事证券服务业务基本信息'!B:AB,14,0)</f>
        <v>建筑业（74），综合（24），金融业（8），租赁和商务服务业（7），交通运输、仓储和邮政业（6）</v>
      </c>
      <c r="G7" s="11"/>
    </row>
    <row r="8" ht="51" customHeight="1" spans="1:7">
      <c r="A8" s="7">
        <v>4</v>
      </c>
      <c r="B8" s="8" t="s">
        <v>149</v>
      </c>
      <c r="C8" s="9">
        <f>VLOOKUP(B8,'2023年度会计师事务所从事证券服务业务基本信息'!B:AB,12,0)</f>
        <v>95</v>
      </c>
      <c r="D8" s="10">
        <f>VLOOKUP(B8,'2023年度会计师事务所从事证券服务业务基本信息'!B:AB,13,0)</f>
        <v>47013.1187257146</v>
      </c>
      <c r="E8" s="10" t="str">
        <f>VLOOKUP(B8,'2023年度会计师事务所从事证券服务业务基本信息'!B:AB,14,0)</f>
        <v>建筑业（70），综合（11），租赁和商务服务业（7），房地产业（2），批发和零售业（2）</v>
      </c>
      <c r="G8" s="11"/>
    </row>
    <row r="9" ht="53" customHeight="1" spans="1:7">
      <c r="A9" s="7">
        <v>5</v>
      </c>
      <c r="B9" s="8" t="s">
        <v>164</v>
      </c>
      <c r="C9" s="9">
        <f>VLOOKUP(B9,'2023年度会计师事务所从事证券服务业务基本信息'!B:AB,12,0)</f>
        <v>93</v>
      </c>
      <c r="D9" s="10">
        <f>VLOOKUP(B9,'2023年度会计师事务所从事证券服务业务基本信息'!B:AB,13,0)</f>
        <v>71886.7056475457</v>
      </c>
      <c r="E9" s="10" t="str">
        <f>VLOOKUP(B9,'2023年度会计师事务所从事证券服务业务基本信息'!B:AB,14,0)</f>
        <v>建筑业（45），综合（25），房地产业（8），批发和零售业（4），租赁和商务服务业（4）</v>
      </c>
      <c r="G9" s="11"/>
    </row>
    <row r="10" ht="62" customHeight="1" spans="1:7">
      <c r="A10" s="7">
        <v>6</v>
      </c>
      <c r="B10" s="8" t="s">
        <v>303</v>
      </c>
      <c r="C10" s="9">
        <f>VLOOKUP(B10,'2023年度会计师事务所从事证券服务业务基本信息'!B:AB,12,0)</f>
        <v>90</v>
      </c>
      <c r="D10" s="10">
        <f>VLOOKUP(B10,'2023年度会计师事务所从事证券服务业务基本信息'!B:AB,13,0)</f>
        <v>149142.958970844</v>
      </c>
      <c r="E10" s="10" t="str">
        <f>VLOOKUP(B10,'2023年度会计师事务所从事证券服务业务基本信息'!B:AB,14,0)</f>
        <v>建筑业（54），综合（11），房地产业（6），租赁和商务服务业（6），交通运输、仓储和邮政业（4），采矿业（4）</v>
      </c>
      <c r="G10" s="11"/>
    </row>
    <row r="11" ht="59" customHeight="1" spans="1:7">
      <c r="A11" s="7">
        <v>7</v>
      </c>
      <c r="B11" s="8" t="s">
        <v>235</v>
      </c>
      <c r="C11" s="9">
        <f>VLOOKUP(B11,'2023年度会计师事务所从事证券服务业务基本信息'!B:AB,12,0)</f>
        <v>79</v>
      </c>
      <c r="D11" s="10">
        <f>VLOOKUP(B11,'2023年度会计师事务所从事证券服务业务基本信息'!B:AB,13,0)</f>
        <v>223341.734119173</v>
      </c>
      <c r="E11" s="10" t="str">
        <f>VLOOKUP(B11,'2023年度会计师事务所从事证券服务业务基本信息'!B:AB,14,0)</f>
        <v>综合（16），房地产业（9），交通运输、仓储和邮政业（9），租赁和商务服务业（9），金融业（9）</v>
      </c>
      <c r="G11" s="11"/>
    </row>
    <row r="12" ht="61" customHeight="1" spans="1:7">
      <c r="A12" s="7">
        <v>8</v>
      </c>
      <c r="B12" s="8" t="s">
        <v>140</v>
      </c>
      <c r="C12" s="9">
        <f>VLOOKUP(B12,'2023年度会计师事务所从事证券服务业务基本信息'!B:AB,12,0)</f>
        <v>73</v>
      </c>
      <c r="D12" s="10">
        <f>VLOOKUP(B12,'2023年度会计师事务所从事证券服务业务基本信息'!B:AB,13,0)</f>
        <v>205346.612586556</v>
      </c>
      <c r="E12" s="10" t="str">
        <f>VLOOKUP(B12,'2023年度会计师事务所从事证券服务业务基本信息'!B:AB,14,0)</f>
        <v>综合（14），金融业（14），建筑业（10），房地产业（9），电力、热力、燃气及水生产和供应业（8）</v>
      </c>
      <c r="G12" s="11"/>
    </row>
    <row r="13" ht="58" customHeight="1" spans="1:7">
      <c r="A13" s="7">
        <v>9</v>
      </c>
      <c r="B13" s="8" t="s">
        <v>81</v>
      </c>
      <c r="C13" s="9">
        <f>VLOOKUP(B13,'2023年度会计师事务所从事证券服务业务基本信息'!B:AB,12,0)</f>
        <v>67</v>
      </c>
      <c r="D13" s="10">
        <f>VLOOKUP(B13,'2023年度会计师事务所从事证券服务业务基本信息'!B:AB,13,0)</f>
        <v>238910.92</v>
      </c>
      <c r="E13" s="10" t="str">
        <f>VLOOKUP(B13,'2023年度会计师事务所从事证券服务业务基本信息'!B:AB,14,0)</f>
        <v>建筑业（16），综合（15），制造业（11），金融业（7），租赁和商务服务业（5）</v>
      </c>
      <c r="G13" s="11"/>
    </row>
    <row r="14" ht="62" customHeight="1" spans="1:7">
      <c r="A14" s="7">
        <v>10</v>
      </c>
      <c r="B14" s="8" t="s">
        <v>280</v>
      </c>
      <c r="C14" s="9">
        <f>VLOOKUP(B14,'2023年度会计师事务所从事证券服务业务基本信息'!B:AB,12,0)</f>
        <v>66</v>
      </c>
      <c r="D14" s="10">
        <f>VLOOKUP(B14,'2023年度会计师事务所从事证券服务业务基本信息'!B:AB,13,0)</f>
        <v>47978.0503083462</v>
      </c>
      <c r="E14" s="10" t="str">
        <f>VLOOKUP(B14,'2023年度会计师事务所从事证券服务业务基本信息'!B:AB,14,0)</f>
        <v>建筑业（42），综合（13），租赁和商务服务业（8），采矿业（1），房地产业（1），制造业（1）</v>
      </c>
      <c r="G14" s="11"/>
    </row>
    <row r="15" ht="66" customHeight="1" spans="1:7">
      <c r="A15" s="7">
        <v>11</v>
      </c>
      <c r="B15" s="8" t="s">
        <v>86</v>
      </c>
      <c r="C15" s="9">
        <f>VLOOKUP(B15,'2023年度会计师事务所从事证券服务业务基本信息'!B:AB,12,0)</f>
        <v>64</v>
      </c>
      <c r="D15" s="10">
        <f>VLOOKUP(B15,'2023年度会计师事务所从事证券服务业务基本信息'!B:AB,13,0)</f>
        <v>96728.5612344719</v>
      </c>
      <c r="E15" s="10" t="str">
        <f>VLOOKUP(B15,'2023年度会计师事务所从事证券服务业务基本信息'!B:AB,14,0)</f>
        <v>建筑业（26），综合（12），制造业（6），电力、热力、燃气及水生产和供应业（4），房地产业（3），租赁和商务服务业（3）</v>
      </c>
      <c r="G15" s="11"/>
    </row>
    <row r="16" ht="61" customHeight="1" spans="1:7">
      <c r="A16" s="7">
        <v>12</v>
      </c>
      <c r="B16" s="8" t="s">
        <v>59</v>
      </c>
      <c r="C16" s="9">
        <f>VLOOKUP(B16,'2023年度会计师事务所从事证券服务业务基本信息'!B:AB,12,0)</f>
        <v>62</v>
      </c>
      <c r="D16" s="10">
        <f>VLOOKUP(B16,'2023年度会计师事务所从事证券服务业务基本信息'!B:AB,13,0)</f>
        <v>41204.5934741445</v>
      </c>
      <c r="E16" s="10" t="str">
        <f>VLOOKUP(B16,'2023年度会计师事务所从事证券服务业务基本信息'!B:AB,14,0)</f>
        <v>建筑业（36），综合（17），金融业（3），交通运输、仓储和邮政业（2），租赁和商务服务业（2）</v>
      </c>
      <c r="G16" s="11"/>
    </row>
    <row r="17" ht="64" customHeight="1" spans="1:7">
      <c r="A17" s="7">
        <v>13</v>
      </c>
      <c r="B17" s="8" t="s">
        <v>250</v>
      </c>
      <c r="C17" s="9">
        <f>VLOOKUP(B17,'2023年度会计师事务所从事证券服务业务基本信息'!B:AB,12,0)</f>
        <v>60</v>
      </c>
      <c r="D17" s="10">
        <f>VLOOKUP(B17,'2023年度会计师事务所从事证券服务业务基本信息'!B:AB,13,0)</f>
        <v>192978.47</v>
      </c>
      <c r="E17" s="10" t="str">
        <f>VLOOKUP(B17,'2023年度会计师事务所从事证券服务业务基本信息'!B:AB,14,0)</f>
        <v>综合（12），租赁和商务服务业（10），建筑业（7），交通运输、仓储和邮政业（7），制造业（7），金融业（7）</v>
      </c>
      <c r="G17" s="11"/>
    </row>
    <row r="18" ht="80" customHeight="1" spans="1:7">
      <c r="A18" s="7">
        <v>14</v>
      </c>
      <c r="B18" s="8" t="s">
        <v>299</v>
      </c>
      <c r="C18" s="9">
        <f>VLOOKUP(B18,'2023年度会计师事务所从事证券服务业务基本信息'!B:AB,12,0)</f>
        <v>52</v>
      </c>
      <c r="D18" s="10">
        <f>VLOOKUP(B18,'2023年度会计师事务所从事证券服务业务基本信息'!B:AB,13,0)</f>
        <v>30749.6582413923</v>
      </c>
      <c r="E18" s="10" t="str">
        <f>VLOOKUP(B18,'2023年度会计师事务所从事证券服务业务基本信息'!B:AB,14,0)</f>
        <v>建筑业（33），综合（11），租赁和商务服务业（2），电力、热力、燃气及水生产和供应业（1），房地产业（1），农、林、牧、渔业（1），批发和零售业（1），制造业（1）</v>
      </c>
      <c r="G18" s="11"/>
    </row>
    <row r="19" ht="73" customHeight="1" spans="1:7">
      <c r="A19" s="7">
        <v>15</v>
      </c>
      <c r="B19" s="8" t="s">
        <v>268</v>
      </c>
      <c r="C19" s="9">
        <f>VLOOKUP(B19,'2023年度会计师事务所从事证券服务业务基本信息'!B:AB,12,0)</f>
        <v>47</v>
      </c>
      <c r="D19" s="10">
        <f>VLOOKUP(B19,'2023年度会计师事务所从事证券服务业务基本信息'!B:AB,13,0)</f>
        <v>116768.969430348</v>
      </c>
      <c r="E19" s="10" t="str">
        <f>VLOOKUP(B19,'2023年度会计师事务所从事证券服务业务基本信息'!B:AB,14,0)</f>
        <v>综合（11），租赁和商务服务业（10），建筑业（5），金融业（5），交通运输、仓储和邮政业（4），制造业（4）</v>
      </c>
      <c r="G19" s="11"/>
    </row>
    <row r="20" ht="63" customHeight="1" spans="1:7">
      <c r="A20" s="7">
        <v>16</v>
      </c>
      <c r="B20" s="8" t="s">
        <v>286</v>
      </c>
      <c r="C20" s="9">
        <f>VLOOKUP(B20,'2023年度会计师事务所从事证券服务业务基本信息'!B:AB,12,0)</f>
        <v>42</v>
      </c>
      <c r="D20" s="10">
        <f>VLOOKUP(B20,'2023年度会计师事务所从事证券服务业务基本信息'!B:AB,13,0)</f>
        <v>30964.578134756</v>
      </c>
      <c r="E20" s="10" t="str">
        <f>VLOOKUP(B20,'2023年度会计师事务所从事证券服务业务基本信息'!B:AB,14,0)</f>
        <v>建筑业（28），综合（6），租赁和商务服务业（4），交通运输、仓储和邮政业（2），金融业（1）</v>
      </c>
      <c r="G20" s="11"/>
    </row>
    <row r="21" ht="61" customHeight="1" spans="1:7">
      <c r="A21" s="7">
        <v>17</v>
      </c>
      <c r="B21" s="8" t="s">
        <v>239</v>
      </c>
      <c r="C21" s="9">
        <f>VLOOKUP(B21,'2023年度会计师事务所从事证券服务业务基本信息'!B:AB,12,0)</f>
        <v>36</v>
      </c>
      <c r="D21" s="10">
        <f>VLOOKUP(B21,'2023年度会计师事务所从事证券服务业务基本信息'!B:AB,13,0)</f>
        <v>32720.34151145</v>
      </c>
      <c r="E21" s="10" t="str">
        <f>VLOOKUP(B21,'2023年度会计师事务所从事证券服务业务基本信息'!B:AB,14,0)</f>
        <v>建筑业（20），综合（9），采矿业（3），租赁和商务服务业（2），金融业（1），制造业（1）</v>
      </c>
      <c r="G21" s="11"/>
    </row>
    <row r="22" ht="52" customHeight="1" spans="1:7">
      <c r="A22" s="7">
        <v>18</v>
      </c>
      <c r="B22" s="8" t="s">
        <v>221</v>
      </c>
      <c r="C22" s="9">
        <f>VLOOKUP(B22,'2023年度会计师事务所从事证券服务业务基本信息'!B:AB,12,0)</f>
        <v>35</v>
      </c>
      <c r="D22" s="10">
        <f>VLOOKUP(B22,'2023年度会计师事务所从事证券服务业务基本信息'!B:AB,13,0)</f>
        <v>20841.3050066194</v>
      </c>
      <c r="E22" s="10" t="str">
        <f>VLOOKUP(B22,'2023年度会计师事务所从事证券服务业务基本信息'!B:AB,14,0)</f>
        <v>建筑业（14），综合（7），租赁和商务服务业（5），制造业（3），金融业（2）</v>
      </c>
      <c r="G22" s="11"/>
    </row>
    <row r="23" ht="66" customHeight="1" spans="1:7">
      <c r="A23" s="7">
        <v>19</v>
      </c>
      <c r="B23" s="8" t="s">
        <v>226</v>
      </c>
      <c r="C23" s="9">
        <f>VLOOKUP(B23,'2023年度会计师事务所从事证券服务业务基本信息'!B:AB,12,0)</f>
        <v>34</v>
      </c>
      <c r="D23" s="10">
        <f>VLOOKUP(B23,'2023年度会计师事务所从事证券服务业务基本信息'!B:AB,13,0)</f>
        <v>41528.9898807594</v>
      </c>
      <c r="E23" s="10" t="str">
        <f>VLOOKUP(B23,'2023年度会计师事务所从事证券服务业务基本信息'!B:AB,14,0)</f>
        <v>金融业（10），建筑业（9），综合（5），交通运输、仓储和邮政业（2），批发和零售业（2），制造业（2）</v>
      </c>
      <c r="G23" s="11"/>
    </row>
    <row r="24" ht="48" customHeight="1" spans="1:7">
      <c r="A24" s="7">
        <v>20</v>
      </c>
      <c r="B24" s="8" t="s">
        <v>32</v>
      </c>
      <c r="C24" s="9">
        <f>VLOOKUP(B24,'2023年度会计师事务所从事证券服务业务基本信息'!B:AB,12,0)</f>
        <v>30</v>
      </c>
      <c r="D24" s="10">
        <f>VLOOKUP(B24,'2023年度会计师事务所从事证券服务业务基本信息'!B:AB,13,0)</f>
        <v>149182.746769123</v>
      </c>
      <c r="E24" s="10" t="str">
        <f>VLOOKUP(B24,'2023年度会计师事务所从事证券服务业务基本信息'!B:AB,14,0)</f>
        <v>租赁和商务服务业（9），制造业（5），综合（5），金融业（3），建筑业（3）</v>
      </c>
      <c r="G24" s="11"/>
    </row>
    <row r="25" ht="59" customHeight="1" spans="1:7">
      <c r="A25" s="7">
        <v>21</v>
      </c>
      <c r="B25" s="8" t="s">
        <v>216</v>
      </c>
      <c r="C25" s="9">
        <f>VLOOKUP(B25,'2023年度会计师事务所从事证券服务业务基本信息'!B:AB,12,0)</f>
        <v>28</v>
      </c>
      <c r="D25" s="10">
        <f>VLOOKUP(B25,'2023年度会计师事务所从事证券服务业务基本信息'!B:AB,13,0)</f>
        <v>29880.4054143472</v>
      </c>
      <c r="E25" s="10" t="str">
        <f>VLOOKUP(B25,'2023年度会计师事务所从事证券服务业务基本信息'!B:AB,14,0)</f>
        <v>建筑业（11），综合（9），金融业（4），交通运输、仓储和邮政业（3），批发和零售业（1）</v>
      </c>
      <c r="G25" s="11"/>
    </row>
    <row r="26" ht="61" customHeight="1" spans="1:7">
      <c r="A26" s="7">
        <v>22</v>
      </c>
      <c r="B26" s="8" t="s">
        <v>56</v>
      </c>
      <c r="C26" s="9">
        <f>VLOOKUP(B26,'2023年度会计师事务所从事证券服务业务基本信息'!B:AB,12,0)</f>
        <v>24</v>
      </c>
      <c r="D26" s="10">
        <f>VLOOKUP(B26,'2023年度会计师事务所从事证券服务业务基本信息'!B:AB,13,0)</f>
        <v>10962.1468235203</v>
      </c>
      <c r="E26" s="10" t="str">
        <f>VLOOKUP(B26,'2023年度会计师事务所从事证券服务业务基本信息'!B:AB,14,0)</f>
        <v>建筑业（17），综合（3），交通运输、仓储和邮政业（1），金融业（1），文化、体育和娱乐业（1），租赁和商务服务业（1）</v>
      </c>
      <c r="G26" s="11"/>
    </row>
    <row r="27" ht="66" customHeight="1" spans="1:7">
      <c r="A27" s="7">
        <v>23</v>
      </c>
      <c r="B27" s="8" t="s">
        <v>145</v>
      </c>
      <c r="C27" s="9">
        <f>VLOOKUP(B27,'2023年度会计师事务所从事证券服务业务基本信息'!B:AB,12,0)</f>
        <v>23</v>
      </c>
      <c r="D27" s="10">
        <f>VLOOKUP(B27,'2023年度会计师事务所从事证券服务业务基本信息'!B:AB,13,0)</f>
        <v>12187.8792264248</v>
      </c>
      <c r="E27" s="10" t="str">
        <f>VLOOKUP(B27,'2023年度会计师事务所从事证券服务业务基本信息'!B:AB,14,0)</f>
        <v>建筑业（7），综合（7），租赁和商务服务业（4），批发和零售业（3），房地产业（1），农、林、牧、渔业（1）</v>
      </c>
      <c r="G27" s="11"/>
    </row>
    <row r="28" ht="46" customHeight="1" spans="1:7">
      <c r="A28" s="7">
        <v>24</v>
      </c>
      <c r="B28" s="8" t="s">
        <v>68</v>
      </c>
      <c r="C28" s="9">
        <f>VLOOKUP(B28,'2023年度会计师事务所从事证券服务业务基本信息'!B:AB,12,0)</f>
        <v>22</v>
      </c>
      <c r="D28" s="10">
        <f>VLOOKUP(B28,'2023年度会计师事务所从事证券服务业务基本信息'!B:AB,13,0)</f>
        <v>7574.3561114596</v>
      </c>
      <c r="E28" s="10" t="str">
        <f>VLOOKUP(B28,'2023年度会计师事务所从事证券服务业务基本信息'!B:AB,14,0)</f>
        <v>建筑业（16），农、林、牧、渔业（2），综合（2），采矿业（1），批发和零售业（1）</v>
      </c>
      <c r="G28" s="11"/>
    </row>
    <row r="29" ht="45" customHeight="1" spans="1:7">
      <c r="A29" s="7">
        <v>25</v>
      </c>
      <c r="B29" s="8" t="s">
        <v>273</v>
      </c>
      <c r="C29" s="9">
        <f>VLOOKUP(B29,'2023年度会计师事务所从事证券服务业务基本信息'!B:AB,12,0)</f>
        <v>21</v>
      </c>
      <c r="D29" s="10">
        <f>VLOOKUP(B29,'2023年度会计师事务所从事证券服务业务基本信息'!B:AB,13,0)</f>
        <v>33999.644098158</v>
      </c>
      <c r="E29" s="10" t="str">
        <f>VLOOKUP(B29,'2023年度会计师事务所从事证券服务业务基本信息'!B:AB,14,0)</f>
        <v>建筑业（5），综合（4），交通运输、仓储和邮政业（3），房地产业（2），制造业（2）</v>
      </c>
      <c r="G29" s="11"/>
    </row>
    <row r="30" ht="47" customHeight="1" spans="1:7">
      <c r="A30" s="7">
        <v>26</v>
      </c>
      <c r="B30" s="8" t="s">
        <v>178</v>
      </c>
      <c r="C30" s="9">
        <f>VLOOKUP(B30,'2023年度会计师事务所从事证券服务业务基本信息'!B:AB,12,0)</f>
        <v>21</v>
      </c>
      <c r="D30" s="10">
        <f>VLOOKUP(B30,'2023年度会计师事务所从事证券服务业务基本信息'!B:AB,13,0)</f>
        <v>26179.4462861754</v>
      </c>
      <c r="E30" s="10" t="str">
        <f>VLOOKUP(B30,'2023年度会计师事务所从事证券服务业务基本信息'!B:AB,14,0)</f>
        <v>综合（6），建筑业（4），房地产业（3），金融业（3），租赁和商务服务业（3）</v>
      </c>
      <c r="G30" s="11"/>
    </row>
    <row r="31" ht="55" customHeight="1" spans="1:7">
      <c r="A31" s="7">
        <v>27</v>
      </c>
      <c r="B31" s="8" t="s">
        <v>319</v>
      </c>
      <c r="C31" s="9">
        <f>VLOOKUP(B31,'2023年度会计师事务所从事证券服务业务基本信息'!B:AB,12,0)</f>
        <v>21</v>
      </c>
      <c r="D31" s="10">
        <f>VLOOKUP(B31,'2023年度会计师事务所从事证券服务业务基本信息'!B:AB,13,0)</f>
        <v>15407.9137441895</v>
      </c>
      <c r="E31" s="10" t="str">
        <f>VLOOKUP(B31,'2023年度会计师事务所从事证券服务业务基本信息'!B:AB,14,0)</f>
        <v>建筑业（12），综合（4），房地产业（2），电力、热力、燃气及水生产和供应业（1），批发和零售业（1），金融业（1）</v>
      </c>
      <c r="G31" s="11"/>
    </row>
    <row r="32" ht="58" customHeight="1" spans="1:7">
      <c r="A32" s="7">
        <v>28</v>
      </c>
      <c r="B32" s="8" t="s">
        <v>311</v>
      </c>
      <c r="C32" s="9">
        <f>VLOOKUP(B32,'2023年度会计师事务所从事证券服务业务基本信息'!B:AB,12,0)</f>
        <v>21</v>
      </c>
      <c r="D32" s="10">
        <f>VLOOKUP(B32,'2023年度会计师事务所从事证券服务业务基本信息'!B:AB,13,0)</f>
        <v>17571.9647</v>
      </c>
      <c r="E32" s="10" t="str">
        <f>VLOOKUP(B32,'2023年度会计师事务所从事证券服务业务基本信息'!B:AB,14,0)</f>
        <v>建筑业（8），综合（4），交通运输、仓储和邮政业（3），租赁和商务服务业（3），制造业（2）</v>
      </c>
      <c r="G32" s="11"/>
    </row>
    <row r="33" ht="74" customHeight="1" spans="1:7">
      <c r="A33" s="7">
        <v>29</v>
      </c>
      <c r="B33" s="8" t="s">
        <v>132</v>
      </c>
      <c r="C33" s="9">
        <f>VLOOKUP(B33,'2023年度会计师事务所从事证券服务业务基本信息'!B:AB,12,0)</f>
        <v>18</v>
      </c>
      <c r="D33" s="10">
        <f>VLOOKUP(B33,'2023年度会计师事务所从事证券服务业务基本信息'!B:AB,13,0)</f>
        <v>14830.2720311194</v>
      </c>
      <c r="E33" s="10" t="str">
        <f>VLOOKUP(B33,'2023年度会计师事务所从事证券服务业务基本信息'!B:AB,14,0)</f>
        <v>综合（4）,交通运输、仓储和邮政业（3）,电力、热力、燃气及水生产和供应业（3）,制造业（2）,房地产业（2）,建筑业（2）,租赁和商务服务业（2）</v>
      </c>
      <c r="G33" s="11"/>
    </row>
    <row r="34" ht="52" customHeight="1" spans="1:7">
      <c r="A34" s="7">
        <v>30</v>
      </c>
      <c r="B34" s="8" t="s">
        <v>160</v>
      </c>
      <c r="C34" s="9">
        <f>VLOOKUP(B34,'2023年度会计师事务所从事证券服务业务基本信息'!B:AB,12,0)</f>
        <v>18</v>
      </c>
      <c r="D34" s="10">
        <f>VLOOKUP(B34,'2023年度会计师事务所从事证券服务业务基本信息'!B:AB,13,0)</f>
        <v>31561.6384846526</v>
      </c>
      <c r="E34" s="10" t="str">
        <f>VLOOKUP(B34,'2023年度会计师事务所从事证券服务业务基本信息'!B:AB,14,0)</f>
        <v>建筑业（4），制造业（3），金融业（3），批发和零售业（2），综合（2）</v>
      </c>
      <c r="G34" s="11"/>
    </row>
    <row r="35" ht="62" customHeight="1" spans="1:7">
      <c r="A35" s="7">
        <v>31</v>
      </c>
      <c r="B35" s="8" t="s">
        <v>99</v>
      </c>
      <c r="C35" s="9">
        <f>VLOOKUP(B35,'2023年度会计师事务所从事证券服务业务基本信息'!B:AB,12,0)</f>
        <v>13</v>
      </c>
      <c r="D35" s="10">
        <f>VLOOKUP(B35,'2023年度会计师事务所从事证券服务业务基本信息'!B:AB,13,0)</f>
        <v>5716.3288873518</v>
      </c>
      <c r="E35" s="10" t="str">
        <f>VLOOKUP(B35,'2023年度会计师事务所从事证券服务业务基本信息'!B:AB,14,0)</f>
        <v>综合（5），建筑业（4），金融业（2），电力、热力、燃气及水生产和供应业（1），租赁和商务服务业（1）</v>
      </c>
      <c r="G35" s="11"/>
    </row>
    <row r="36" ht="58" customHeight="1" spans="1:7">
      <c r="A36" s="7">
        <v>32</v>
      </c>
      <c r="B36" s="8" t="s">
        <v>73</v>
      </c>
      <c r="C36" s="9">
        <f>VLOOKUP(B36,'2023年度会计师事务所从事证券服务业务基本信息'!B:AB,12,0)</f>
        <v>12</v>
      </c>
      <c r="D36" s="10">
        <f>VLOOKUP(B36,'2023年度会计师事务所从事证券服务业务基本信息'!B:AB,13,0)</f>
        <v>125365.089904583</v>
      </c>
      <c r="E36" s="10" t="str">
        <f>VLOOKUP(B36,'2023年度会计师事务所从事证券服务业务基本信息'!B:AB,14,0)</f>
        <v>租赁和商务服务业（4），金融业（3），制造业（2），房地产业（1），批发和零售业（1），综合（1）</v>
      </c>
      <c r="G36" s="11"/>
    </row>
    <row r="37" ht="52" customHeight="1" spans="1:7">
      <c r="A37" s="7">
        <v>33</v>
      </c>
      <c r="B37" s="8" t="s">
        <v>91</v>
      </c>
      <c r="C37" s="9">
        <f>VLOOKUP(B37,'2023年度会计师事务所从事证券服务业务基本信息'!B:AB,12,0)</f>
        <v>9</v>
      </c>
      <c r="D37" s="10">
        <f>VLOOKUP(B37,'2023年度会计师事务所从事证券服务业务基本信息'!B:AB,13,0)</f>
        <v>32965.6549537082</v>
      </c>
      <c r="E37" s="10" t="str">
        <f>VLOOKUP(B37,'2023年度会计师事务所从事证券服务业务基本信息'!B:AB,14,0)</f>
        <v>金融业（7），电力、热力、燃气及水生产和供应业（1），综合（1）</v>
      </c>
      <c r="G37" s="11"/>
    </row>
    <row r="38" ht="47" customHeight="1" spans="1:7">
      <c r="A38" s="7">
        <v>34</v>
      </c>
      <c r="B38" s="8" t="s">
        <v>245</v>
      </c>
      <c r="C38" s="9">
        <f>VLOOKUP(B38,'2023年度会计师事务所从事证券服务业务基本信息'!B:AB,12,0)</f>
        <v>9</v>
      </c>
      <c r="D38" s="10">
        <f>VLOOKUP(B38,'2023年度会计师事务所从事证券服务业务基本信息'!B:AB,13,0)</f>
        <v>14748.7893550465</v>
      </c>
      <c r="E38" s="10" t="str">
        <f>VLOOKUP(B38,'2023年度会计师事务所从事证券服务业务基本信息'!B:AB,14,0)</f>
        <v>建筑业（5），交通运输、仓储和邮政业（2），房地产业（1），综合（1）</v>
      </c>
      <c r="G38" s="11"/>
    </row>
    <row r="39" ht="57" customHeight="1" spans="1:7">
      <c r="A39" s="7">
        <v>35</v>
      </c>
      <c r="B39" s="8" t="s">
        <v>212</v>
      </c>
      <c r="C39" s="9">
        <f>VLOOKUP(B39,'2023年度会计师事务所从事证券服务业务基本信息'!B:AB,12,0)</f>
        <v>8</v>
      </c>
      <c r="D39" s="10">
        <f>VLOOKUP(B39,'2023年度会计师事务所从事证券服务业务基本信息'!B:AB,13,0)</f>
        <v>28129.6340596083</v>
      </c>
      <c r="E39" s="10" t="str">
        <f>VLOOKUP(B39,'2023年度会计师事务所从事证券服务业务基本信息'!B:AB,14,0)</f>
        <v>综合（4），建筑业（2），房地产业（1），批发和零售业（1）</v>
      </c>
      <c r="G39" s="11"/>
    </row>
    <row r="40" ht="40" customHeight="1" spans="1:7">
      <c r="A40" s="7">
        <v>36</v>
      </c>
      <c r="B40" s="8" t="s">
        <v>284</v>
      </c>
      <c r="C40" s="9">
        <f>VLOOKUP(B40,'2023年度会计师事务所从事证券服务业务基本信息'!B:AB,12,0)</f>
        <v>7</v>
      </c>
      <c r="D40" s="10">
        <f>VLOOKUP(B40,'2023年度会计师事务所从事证券服务业务基本信息'!B:AB,13,0)</f>
        <v>2289.6645640502</v>
      </c>
      <c r="E40" s="10" t="str">
        <f>VLOOKUP(B40,'2023年度会计师事务所从事证券服务业务基本信息'!B:AB,14,0)</f>
        <v>建筑业（5），金融业（1），租赁和商务服务业（1）</v>
      </c>
      <c r="G40" s="11"/>
    </row>
    <row r="41" ht="35" customHeight="1" spans="1:7">
      <c r="A41" s="7">
        <v>37</v>
      </c>
      <c r="B41" s="8" t="s">
        <v>172</v>
      </c>
      <c r="C41" s="9">
        <f>VLOOKUP(B41,'2023年度会计师事务所从事证券服务业务基本信息'!B:AB,12,0)</f>
        <v>6</v>
      </c>
      <c r="D41" s="10">
        <f>VLOOKUP(B41,'2023年度会计师事务所从事证券服务业务基本信息'!B:AB,13,0)</f>
        <v>2202.4232654809</v>
      </c>
      <c r="E41" s="10" t="str">
        <f>VLOOKUP(B41,'2023年度会计师事务所从事证券服务业务基本信息'!B:AB,14,0)</f>
        <v>建筑业（4），房地产业（1），综合（1）</v>
      </c>
      <c r="G41" s="11"/>
    </row>
    <row r="42" ht="35" customHeight="1" spans="1:7">
      <c r="A42" s="7">
        <v>38</v>
      </c>
      <c r="B42" s="8" t="s">
        <v>156</v>
      </c>
      <c r="C42" s="9">
        <f>VLOOKUP(B42,'2023年度会计师事务所从事证券服务业务基本信息'!B:AB,12,0)</f>
        <v>5</v>
      </c>
      <c r="D42" s="10">
        <f>VLOOKUP(B42,'2023年度会计师事务所从事证券服务业务基本信息'!B:AB,13,0)</f>
        <v>4529.9867242932</v>
      </c>
      <c r="E42" s="10" t="str">
        <f>VLOOKUP(B42,'2023年度会计师事务所从事证券服务业务基本信息'!B:AB,14,0)</f>
        <v>建筑业（2），金融业（1），综合（1），租赁和商务服务业（1）</v>
      </c>
      <c r="G42" s="11"/>
    </row>
    <row r="43" ht="35" customHeight="1" spans="1:7">
      <c r="A43" s="7">
        <v>39</v>
      </c>
      <c r="B43" s="8" t="s">
        <v>28</v>
      </c>
      <c r="C43" s="9">
        <f>VLOOKUP(B43,'2023年度会计师事务所从事证券服务业务基本信息'!B:AB,12,0)</f>
        <v>5</v>
      </c>
      <c r="D43" s="10">
        <f>VLOOKUP(B43,'2023年度会计师事务所从事证券服务业务基本信息'!B:AB,13,0)</f>
        <v>1555.3466315919</v>
      </c>
      <c r="E43" s="10" t="str">
        <f>VLOOKUP(B43,'2023年度会计师事务所从事证券服务业务基本信息'!B:AB,14,0)</f>
        <v>建筑业（4），租赁和商务服务业（1）</v>
      </c>
      <c r="G43" s="11"/>
    </row>
    <row r="44" ht="35" customHeight="1" spans="1:7">
      <c r="A44" s="7">
        <v>40</v>
      </c>
      <c r="B44" s="8" t="s">
        <v>37</v>
      </c>
      <c r="C44" s="9">
        <f>VLOOKUP(B44,'2023年度会计师事务所从事证券服务业务基本信息'!B:AB,12,0)</f>
        <v>5</v>
      </c>
      <c r="D44" s="10">
        <f>VLOOKUP(B44,'2023年度会计师事务所从事证券服务业务基本信息'!B:AB,13,0)</f>
        <v>1137.9795188562</v>
      </c>
      <c r="E44" s="10" t="str">
        <f>VLOOKUP(B44,'2023年度会计师事务所从事证券服务业务基本信息'!B:AB,14,0)</f>
        <v>建筑业（4），金融业（1）</v>
      </c>
      <c r="G44" s="11"/>
    </row>
    <row r="45" ht="35" customHeight="1" spans="1:7">
      <c r="A45" s="7">
        <v>41</v>
      </c>
      <c r="B45" s="8" t="s">
        <v>122</v>
      </c>
      <c r="C45" s="9">
        <f>VLOOKUP(B45,'2023年度会计师事务所从事证券服务业务基本信息'!B:AB,12,0)</f>
        <v>5</v>
      </c>
      <c r="D45" s="10">
        <f>VLOOKUP(B45,'2023年度会计师事务所从事证券服务业务基本信息'!B:AB,13,0)</f>
        <v>4006.6320601371</v>
      </c>
      <c r="E45" s="10" t="str">
        <f>VLOOKUP(B45,'2023年度会计师事务所从事证券服务业务基本信息'!B:AB,14,0)</f>
        <v>建筑业（5）</v>
      </c>
      <c r="G45" s="11"/>
    </row>
    <row r="46" ht="35" customHeight="1" spans="1:7">
      <c r="A46" s="7">
        <v>42</v>
      </c>
      <c r="B46" s="8" t="s">
        <v>193</v>
      </c>
      <c r="C46" s="9">
        <f>VLOOKUP(B46,'2023年度会计师事务所从事证券服务业务基本信息'!B:AB,12,0)</f>
        <v>4</v>
      </c>
      <c r="D46" s="10">
        <f>VLOOKUP(B46,'2023年度会计师事务所从事证券服务业务基本信息'!B:AB,13,0)</f>
        <v>3331.2045935313</v>
      </c>
      <c r="E46" s="10" t="str">
        <f>VLOOKUP(B46,'2023年度会计师事务所从事证券服务业务基本信息'!B:AB,14,0)</f>
        <v>建筑业（3），交通运输、仓储和邮政业（1）</v>
      </c>
      <c r="G46" s="11"/>
    </row>
    <row r="47" ht="35" customHeight="1" spans="1:7">
      <c r="A47" s="7">
        <v>43</v>
      </c>
      <c r="B47" s="8" t="s">
        <v>247</v>
      </c>
      <c r="C47" s="9">
        <f>VLOOKUP(B47,'2023年度会计师事务所从事证券服务业务基本信息'!B:AB,12,0)</f>
        <v>4</v>
      </c>
      <c r="D47" s="10">
        <f>VLOOKUP(B47,'2023年度会计师事务所从事证券服务业务基本信息'!B:AB,13,0)</f>
        <v>6108.4255256339</v>
      </c>
      <c r="E47" s="10" t="str">
        <f>VLOOKUP(B47,'2023年度会计师事务所从事证券服务业务基本信息'!B:AB,14,0)</f>
        <v>综合（2），金融业（1），租赁和商务服务业（1）</v>
      </c>
      <c r="G47" s="11"/>
    </row>
    <row r="48" ht="35" customHeight="1" spans="1:7">
      <c r="A48" s="7">
        <v>44</v>
      </c>
      <c r="B48" s="8" t="s">
        <v>78</v>
      </c>
      <c r="C48" s="9">
        <f>VLOOKUP(B48,'2023年度会计师事务所从事证券服务业务基本信息'!B:AB,12,0)</f>
        <v>4</v>
      </c>
      <c r="D48" s="10">
        <f>VLOOKUP(B48,'2023年度会计师事务所从事证券服务业务基本信息'!B:AB,13,0)</f>
        <v>14131.9508710584</v>
      </c>
      <c r="E48" s="10" t="str">
        <f>VLOOKUP(B48,'2023年度会计师事务所从事证券服务业务基本信息'!B:AB,14,0)</f>
        <v>建筑业（1），交通运输、仓储和邮政业（1），综合（1），租赁和商务服务业（1）</v>
      </c>
      <c r="G48" s="11"/>
    </row>
    <row r="49" ht="35" customHeight="1" spans="1:7">
      <c r="A49" s="7">
        <v>45</v>
      </c>
      <c r="B49" s="8" t="s">
        <v>71</v>
      </c>
      <c r="C49" s="9">
        <f>VLOOKUP(B49,'2023年度会计师事务所从事证券服务业务基本信息'!B:AB,12,0)</f>
        <v>4</v>
      </c>
      <c r="D49" s="10">
        <f>VLOOKUP(B49,'2023年度会计师事务所从事证券服务业务基本信息'!B:AB,13,0)</f>
        <v>2101.3640836577</v>
      </c>
      <c r="E49" s="10" t="str">
        <f>VLOOKUP(B49,'2023年度会计师事务所从事证券服务业务基本信息'!B:AB,14,0)</f>
        <v>建筑业（3），综合（1）</v>
      </c>
      <c r="G49" s="11"/>
    </row>
    <row r="50" ht="67" customHeight="1" spans="1:7">
      <c r="A50" s="7">
        <v>46</v>
      </c>
      <c r="B50" s="8" t="s">
        <v>154</v>
      </c>
      <c r="C50" s="9">
        <f>VLOOKUP(B50,'2023年度会计师事务所从事证券服务业务基本信息'!B:AB,12,0)</f>
        <v>4</v>
      </c>
      <c r="D50" s="10">
        <f>VLOOKUP(B50,'2023年度会计师事务所从事证券服务业务基本信息'!B:AB,13,0)</f>
        <v>3636.0817304494</v>
      </c>
      <c r="E50" s="10" t="str">
        <f>VLOOKUP(B50,'2023年度会计师事务所从事证券服务业务基本信息'!B:AB,14,0)</f>
        <v>电力、热力、燃气及水生产和供应业（1），交通运输、仓储和邮政业（1），批发和零售业（1），综合（1）</v>
      </c>
      <c r="G50" s="11"/>
    </row>
    <row r="51" ht="35" customHeight="1" spans="1:7">
      <c r="A51" s="7">
        <v>47</v>
      </c>
      <c r="B51" s="8" t="s">
        <v>115</v>
      </c>
      <c r="C51" s="9">
        <f>VLOOKUP(B51,'2023年度会计师事务所从事证券服务业务基本信息'!B:AB,12,0)</f>
        <v>3</v>
      </c>
      <c r="D51" s="10">
        <f>VLOOKUP(B51,'2023年度会计师事务所从事证券服务业务基本信息'!B:AB,13,0)</f>
        <v>2785.220064895</v>
      </c>
      <c r="E51" s="10" t="str">
        <f>VLOOKUP(B51,'2023年度会计师事务所从事证券服务业务基本信息'!B:AB,14,0)</f>
        <v>房地产业（1），金融业（1），批发和零售业（1）</v>
      </c>
      <c r="G51" s="11"/>
    </row>
    <row r="52" ht="35" customHeight="1" spans="1:7">
      <c r="A52" s="7">
        <v>48</v>
      </c>
      <c r="B52" s="8" t="s">
        <v>262</v>
      </c>
      <c r="C52" s="9">
        <f>VLOOKUP(B52,'2023年度会计师事务所从事证券服务业务基本信息'!B:AB,12,0)</f>
        <v>3</v>
      </c>
      <c r="D52" s="10">
        <f>VLOOKUP(B52,'2023年度会计师事务所从事证券服务业务基本信息'!B:AB,13,0)</f>
        <v>8748.4188644351</v>
      </c>
      <c r="E52" s="10" t="str">
        <f>VLOOKUP(B52,'2023年度会计师事务所从事证券服务业务基本信息'!B:AB,14,0)</f>
        <v>制造业（2），批发和零售业（1）</v>
      </c>
      <c r="G52" s="11"/>
    </row>
    <row r="53" ht="35" customHeight="1" spans="1:7">
      <c r="A53" s="7">
        <v>49</v>
      </c>
      <c r="B53" s="8" t="s">
        <v>104</v>
      </c>
      <c r="C53" s="9">
        <f>VLOOKUP(B53,'2023年度会计师事务所从事证券服务业务基本信息'!B:AB,12,0)</f>
        <v>3</v>
      </c>
      <c r="D53" s="10">
        <f>VLOOKUP(B53,'2023年度会计师事务所从事证券服务业务基本信息'!B:AB,13,0)</f>
        <v>2886.3172863937</v>
      </c>
      <c r="E53" s="10" t="str">
        <f>VLOOKUP(B53,'2023年度会计师事务所从事证券服务业务基本信息'!B:AB,14,0)</f>
        <v>房地产业（2），交通运输、仓储和邮政业（1）</v>
      </c>
      <c r="G53" s="11"/>
    </row>
    <row r="54" ht="35" customHeight="1" spans="1:7">
      <c r="A54" s="7">
        <v>50</v>
      </c>
      <c r="B54" s="8" t="s">
        <v>52</v>
      </c>
      <c r="C54" s="9">
        <f>VLOOKUP(B54,'2023年度会计师事务所从事证券服务业务基本信息'!B:AB,12,0)</f>
        <v>3</v>
      </c>
      <c r="D54" s="10">
        <f>VLOOKUP(B54,'2023年度会计师事务所从事证券服务业务基本信息'!B:AB,13,0)</f>
        <v>2843.5523771497</v>
      </c>
      <c r="E54" s="10" t="str">
        <f>VLOOKUP(B54,'2023年度会计师事务所从事证券服务业务基本信息'!B:AB,14,0)</f>
        <v>建筑业（2），批发和零售业（1）</v>
      </c>
      <c r="G54" s="11"/>
    </row>
    <row r="55" ht="35" customHeight="1" spans="1:7">
      <c r="A55" s="7">
        <v>51</v>
      </c>
      <c r="B55" s="8" t="s">
        <v>128</v>
      </c>
      <c r="C55" s="9">
        <f>VLOOKUP(B55,'2023年度会计师事务所从事证券服务业务基本信息'!B:AB,12,0)</f>
        <v>3</v>
      </c>
      <c r="D55" s="10">
        <f>VLOOKUP(B55,'2023年度会计师事务所从事证券服务业务基本信息'!B:AB,13,0)</f>
        <v>2239.6178736401</v>
      </c>
      <c r="E55" s="10" t="str">
        <f>VLOOKUP(B55,'2023年度会计师事务所从事证券服务业务基本信息'!B:AB,14,0)</f>
        <v>建筑业（2），租赁和商务服务业（1）</v>
      </c>
      <c r="G55" s="11"/>
    </row>
    <row r="56" ht="35" customHeight="1" spans="1:7">
      <c r="A56" s="7">
        <v>52</v>
      </c>
      <c r="B56" s="8" t="s">
        <v>118</v>
      </c>
      <c r="C56" s="9">
        <f>VLOOKUP(B56,'2023年度会计师事务所从事证券服务业务基本信息'!B:AB,12,0)</f>
        <v>2</v>
      </c>
      <c r="D56" s="10">
        <f>VLOOKUP(B56,'2023年度会计师事务所从事证券服务业务基本信息'!B:AB,13,0)</f>
        <v>1387.6569654989</v>
      </c>
      <c r="E56" s="10" t="str">
        <f>VLOOKUP(B56,'2023年度会计师事务所从事证券服务业务基本信息'!B:AB,14,0)</f>
        <v>制造业（1），批发和零售业（1）</v>
      </c>
      <c r="G56" s="11"/>
    </row>
    <row r="57" ht="35" customHeight="1" spans="1:7">
      <c r="A57" s="7">
        <v>53</v>
      </c>
      <c r="B57" s="8" t="s">
        <v>48</v>
      </c>
      <c r="C57" s="9">
        <f>VLOOKUP(B57,'2023年度会计师事务所从事证券服务业务基本信息'!B:AB,12,0)</f>
        <v>2</v>
      </c>
      <c r="D57" s="10">
        <f>VLOOKUP(B57,'2023年度会计师事务所从事证券服务业务基本信息'!B:AB,13,0)</f>
        <v>5294.0681990437</v>
      </c>
      <c r="E57" s="10" t="str">
        <f>VLOOKUP(B57,'2023年度会计师事务所从事证券服务业务基本信息'!B:AB,14,0)</f>
        <v>水利、环境和公共设施管理业（1），综合（1）</v>
      </c>
      <c r="G57" s="11"/>
    </row>
    <row r="58" ht="35" customHeight="1" spans="1:7">
      <c r="A58" s="7">
        <v>54</v>
      </c>
      <c r="B58" s="8" t="s">
        <v>206</v>
      </c>
      <c r="C58" s="9">
        <f>VLOOKUP(B58,'2023年度会计师事务所从事证券服务业务基本信息'!B:AB,12,0)</f>
        <v>2</v>
      </c>
      <c r="D58" s="10">
        <f>VLOOKUP(B58,'2023年度会计师事务所从事证券服务业务基本信息'!B:AB,13,0)</f>
        <v>4259.0931924344</v>
      </c>
      <c r="E58" s="10" t="str">
        <f>VLOOKUP(B58,'2023年度会计师事务所从事证券服务业务基本信息'!B:AB,14,0)</f>
        <v>房地产业（2）</v>
      </c>
      <c r="G58" s="11"/>
    </row>
    <row r="59" ht="35" customHeight="1" spans="1:7">
      <c r="A59" s="7">
        <v>55</v>
      </c>
      <c r="B59" s="8" t="s">
        <v>113</v>
      </c>
      <c r="C59" s="9">
        <f>VLOOKUP(B59,'2023年度会计师事务所从事证券服务业务基本信息'!B:AB,12,0)</f>
        <v>2</v>
      </c>
      <c r="D59" s="10">
        <f>VLOOKUP(B59,'2023年度会计师事务所从事证券服务业务基本信息'!B:AB,13,0)</f>
        <v>3275.6121653878</v>
      </c>
      <c r="E59" s="10" t="str">
        <f>VLOOKUP(B59,'2023年度会计师事务所从事证券服务业务基本信息'!B:AB,14,0)</f>
        <v>电力、热力、燃气及水生产和供应业（2）</v>
      </c>
      <c r="G59" s="11"/>
    </row>
    <row r="60" ht="35" customHeight="1" spans="1:7">
      <c r="A60" s="7">
        <v>56</v>
      </c>
      <c r="B60" s="8" t="s">
        <v>264</v>
      </c>
      <c r="C60" s="9">
        <f>VLOOKUP(B60,'2023年度会计师事务所从事证券服务业务基本信息'!B:AB,12,0)</f>
        <v>2</v>
      </c>
      <c r="D60" s="10">
        <f>VLOOKUP(B60,'2023年度会计师事务所从事证券服务业务基本信息'!B:AB,13,0)</f>
        <v>3057.5313951793</v>
      </c>
      <c r="E60" s="10" t="str">
        <f>VLOOKUP(B60,'2023年度会计师事务所从事证券服务业务基本信息'!B:AB,14,0)</f>
        <v>租赁和商务服务业（2）</v>
      </c>
      <c r="G60" s="11"/>
    </row>
    <row r="61" ht="35" customHeight="1" spans="1:7">
      <c r="A61" s="7">
        <v>57</v>
      </c>
      <c r="B61" s="8" t="s">
        <v>41</v>
      </c>
      <c r="C61" s="9">
        <f>VLOOKUP(B61,'2023年度会计师事务所从事证券服务业务基本信息'!B:AB,12,0)</f>
        <v>1</v>
      </c>
      <c r="D61" s="10">
        <f>VLOOKUP(B61,'2023年度会计师事务所从事证券服务业务基本信息'!B:AB,13,0)</f>
        <v>450.1991032795</v>
      </c>
      <c r="E61" s="10" t="str">
        <f>VLOOKUP(B61,'2023年度会计师事务所从事证券服务业务基本信息'!B:AB,14,0)</f>
        <v>金融业（1）</v>
      </c>
      <c r="G61" s="11"/>
    </row>
    <row r="62" ht="35" customHeight="1" spans="1:7">
      <c r="A62" s="7">
        <v>58</v>
      </c>
      <c r="B62" s="8" t="s">
        <v>109</v>
      </c>
      <c r="C62" s="9">
        <f>VLOOKUP(B62,'2023年度会计师事务所从事证券服务业务基本信息'!B:AB,12,0)</f>
        <v>1</v>
      </c>
      <c r="D62" s="10">
        <f>VLOOKUP(B62,'2023年度会计师事务所从事证券服务业务基本信息'!B:AB,13,0)</f>
        <v>733.8865335227</v>
      </c>
      <c r="E62" s="10" t="str">
        <f>VLOOKUP(B62,'2023年度会计师事务所从事证券服务业务基本信息'!B:AB,14,0)</f>
        <v>电力、热力、燃气及水生产和供应业（1）</v>
      </c>
      <c r="G62" s="11"/>
    </row>
    <row r="63" ht="35" customHeight="1" spans="1:7">
      <c r="A63" s="7">
        <v>59</v>
      </c>
      <c r="B63" s="8" t="s">
        <v>63</v>
      </c>
      <c r="C63" s="9">
        <f>VLOOKUP(B63,'2023年度会计师事务所从事证券服务业务基本信息'!B:AB,12,0)</f>
        <v>1</v>
      </c>
      <c r="D63" s="10">
        <f>VLOOKUP(B63,'2023年度会计师事务所从事证券服务业务基本信息'!B:AB,13,0)</f>
        <v>54.3020776763</v>
      </c>
      <c r="E63" s="10" t="str">
        <f>VLOOKUP(B63,'2023年度会计师事务所从事证券服务业务基本信息'!B:AB,14,0)</f>
        <v>批发和零售业（1）</v>
      </c>
      <c r="G63" s="11"/>
    </row>
    <row r="64" ht="35" customHeight="1" spans="1:7">
      <c r="A64" s="7">
        <v>60</v>
      </c>
      <c r="B64" s="8" t="s">
        <v>190</v>
      </c>
      <c r="C64" s="9">
        <f>VLOOKUP(B64,'2023年度会计师事务所从事证券服务业务基本信息'!B:AB,12,0)</f>
        <v>1</v>
      </c>
      <c r="D64" s="10">
        <f>VLOOKUP(B64,'2023年度会计师事务所从事证券服务业务基本信息'!B:AB,13,0)</f>
        <v>1964.9002378019</v>
      </c>
      <c r="E64" s="10" t="str">
        <f>VLOOKUP(B64,'2023年度会计师事务所从事证券服务业务基本信息'!B:AB,14,0)</f>
        <v>租赁和商务服务业（1）</v>
      </c>
      <c r="G64" s="11"/>
    </row>
    <row r="65" ht="35" customHeight="1" spans="1:7">
      <c r="A65" s="7">
        <v>61</v>
      </c>
      <c r="B65" s="8" t="s">
        <v>315</v>
      </c>
      <c r="C65" s="9">
        <f>VLOOKUP(B65,'2023年度会计师事务所从事证券服务业务基本信息'!B:AB,12,0)</f>
        <v>1</v>
      </c>
      <c r="D65" s="10">
        <f>VLOOKUP(B65,'2023年度会计师事务所从事证券服务业务基本信息'!B:AB,13,0)</f>
        <v>1269.5483781861</v>
      </c>
      <c r="E65" s="10" t="str">
        <f>VLOOKUP(B65,'2023年度会计师事务所从事证券服务业务基本信息'!B:AB,14,0)</f>
        <v>综合（1）</v>
      </c>
      <c r="G65" s="11"/>
    </row>
    <row r="66" ht="35" customHeight="1" spans="1:7">
      <c r="A66" s="7">
        <v>62</v>
      </c>
      <c r="B66" s="8" t="s">
        <v>258</v>
      </c>
      <c r="C66" s="9">
        <f>VLOOKUP(B66,'2023年度会计师事务所从事证券服务业务基本信息'!B:AB,12,0)</f>
        <v>1</v>
      </c>
      <c r="D66" s="10">
        <f>VLOOKUP(B66,'2023年度会计师事务所从事证券服务业务基本信息'!B:AB,13,0)</f>
        <v>1266.02210946</v>
      </c>
      <c r="E66" s="10" t="str">
        <f>VLOOKUP(B66,'2023年度会计师事务所从事证券服务业务基本信息'!B:AB,14,0)</f>
        <v>交通运输、仓储和邮政业（1）</v>
      </c>
      <c r="G66" s="11"/>
    </row>
    <row r="67" ht="35" customHeight="1" spans="1:7">
      <c r="A67" s="7">
        <v>63</v>
      </c>
      <c r="B67" s="8" t="s">
        <v>200</v>
      </c>
      <c r="C67" s="9">
        <f>VLOOKUP(B67,'2023年度会计师事务所从事证券服务业务基本信息'!B:AB,12,0)</f>
        <v>1</v>
      </c>
      <c r="D67" s="10">
        <f>VLOOKUP(B67,'2023年度会计师事务所从事证券服务业务基本信息'!B:AB,13,0)</f>
        <v>127.7894481379</v>
      </c>
      <c r="E67" s="10" t="str">
        <f>VLOOKUP(B67,'2023年度会计师事务所从事证券服务业务基本信息'!B:AB,14,0)</f>
        <v>建筑业（1）</v>
      </c>
      <c r="G67" s="11"/>
    </row>
    <row r="68" ht="35" customHeight="1" spans="1:7">
      <c r="A68" s="7">
        <v>64</v>
      </c>
      <c r="B68" s="8" t="s">
        <v>231</v>
      </c>
      <c r="C68" s="9">
        <f>VLOOKUP(B68,'2023年度会计师事务所从事证券服务业务基本信息'!B:AB,12,0)</f>
        <v>1</v>
      </c>
      <c r="D68" s="10">
        <f>VLOOKUP(B68,'2023年度会计师事务所从事证券服务业务基本信息'!B:AB,13,0)</f>
        <v>514.1615773512</v>
      </c>
      <c r="E68" s="10" t="str">
        <f>VLOOKUP(B68,'2023年度会计师事务所从事证券服务业务基本信息'!B:AB,14,0)</f>
        <v>建筑业（1）</v>
      </c>
      <c r="G68" s="11"/>
    </row>
    <row r="69" ht="83" customHeight="1" spans="1:7">
      <c r="A69" s="12" t="s">
        <v>347</v>
      </c>
      <c r="B69" s="13"/>
      <c r="C69" s="13"/>
      <c r="D69" s="13"/>
      <c r="E69" s="13"/>
      <c r="G69" s="11"/>
    </row>
  </sheetData>
  <mergeCells count="5">
    <mergeCell ref="A1:E1"/>
    <mergeCell ref="A69:E69"/>
    <mergeCell ref="A2:A4"/>
    <mergeCell ref="B2:B4"/>
    <mergeCell ref="C2:E3"/>
  </mergeCells>
  <pageMargins left="0.751388888888889" right="0.751388888888889" top="1" bottom="1" header="0.5" footer="0.5"/>
  <pageSetup paperSize="9" scale="92" fitToHeight="0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2023年度会计师事务所从事证券服务业务基本信息</vt:lpstr>
      <vt:lpstr>2023年度会计师事务所从事股票发行审计业务基本信息</vt:lpstr>
      <vt:lpstr>2023年度会计师事务所从事上市公司年报审计业务基本信息</vt:lpstr>
      <vt:lpstr>2023年度会计师事务所从事拟挂牌公司审计业务</vt:lpstr>
      <vt:lpstr>2023年度会计师事务所从事挂牌公司年报审计业务基本信息</vt:lpstr>
      <vt:lpstr>2023年度从事公开发行公司债券的发行人年度审计业务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Mia</dc:creator>
  <cp:lastModifiedBy>刘小黑</cp:lastModifiedBy>
  <dcterms:created xsi:type="dcterms:W3CDTF">2015-06-05T18:19:00Z</dcterms:created>
  <dcterms:modified xsi:type="dcterms:W3CDTF">2026-01-12T01:41:50Z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37A871E8638448D199B8A0A16537180F_13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